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L\СНА СП\Бюджет 2025\Отчет об исполнении бюджета 2 кв 2025г\СП Ойбонтовское\"/>
    </mc:Choice>
  </mc:AlternateContent>
  <bookViews>
    <workbookView xWindow="120" yWindow="120" windowWidth="23250" windowHeight="12525"/>
  </bookViews>
  <sheets>
    <sheet name="Прил 1" sheetId="2" r:id="rId1"/>
    <sheet name="Прил 2" sheetId="3" r:id="rId2"/>
    <sheet name="Прил 3" sheetId="4" r:id="rId3"/>
    <sheet name="Прил 4" sheetId="1" r:id="rId4"/>
    <sheet name="Прил 5" sheetId="5" r:id="rId5"/>
  </sheets>
  <definedNames>
    <definedName name="_xlnm.Print_Titles" localSheetId="3">'Прил 4'!$8:$9</definedName>
    <definedName name="_xlnm.Print_Area" localSheetId="3">'Прил 4'!$A$1:$J$104</definedName>
  </definedNames>
  <calcPr calcId="152511"/>
</workbook>
</file>

<file path=xl/calcChain.xml><?xml version="1.0" encoding="utf-8"?>
<calcChain xmlns="http://schemas.openxmlformats.org/spreadsheetml/2006/main">
  <c r="I104" i="1" l="1"/>
  <c r="I10" i="1"/>
  <c r="J97" i="1" l="1"/>
  <c r="I96" i="1"/>
  <c r="H96" i="1"/>
  <c r="J82" i="1"/>
  <c r="I81" i="1"/>
  <c r="H81" i="1"/>
  <c r="I31" i="1"/>
  <c r="H31" i="1"/>
  <c r="J37" i="1"/>
  <c r="J28" i="1"/>
  <c r="I27" i="1"/>
  <c r="H27" i="1"/>
  <c r="I63" i="1"/>
  <c r="H63" i="1"/>
  <c r="I71" i="1"/>
  <c r="H71" i="1"/>
  <c r="D13" i="2"/>
  <c r="C13" i="2"/>
  <c r="J96" i="1" l="1"/>
  <c r="J81" i="1"/>
  <c r="J27" i="1"/>
  <c r="H24" i="1"/>
  <c r="H23" i="1" s="1"/>
  <c r="J95" i="1" l="1"/>
  <c r="I94" i="1"/>
  <c r="J94" i="1" s="1"/>
  <c r="H94" i="1"/>
  <c r="I56" i="1" l="1"/>
  <c r="H56" i="1"/>
  <c r="J57" i="1"/>
  <c r="J58" i="1"/>
  <c r="I29" i="1"/>
  <c r="H29" i="1"/>
  <c r="J26" i="1"/>
  <c r="J30" i="1"/>
  <c r="I24" i="1"/>
  <c r="I23" i="1" s="1"/>
  <c r="I11" i="4"/>
  <c r="H11" i="4"/>
  <c r="E24" i="3"/>
  <c r="D24" i="3"/>
  <c r="J56" i="1" l="1"/>
  <c r="J29" i="1"/>
  <c r="J36" i="1"/>
  <c r="D13" i="5"/>
  <c r="C10" i="5"/>
  <c r="E10" i="5" s="1"/>
  <c r="C13" i="5"/>
  <c r="C12" i="2"/>
  <c r="E15" i="2"/>
  <c r="E16" i="2"/>
  <c r="E19" i="2"/>
  <c r="A3" i="5"/>
  <c r="E2" i="5"/>
  <c r="A3" i="1"/>
  <c r="J2" i="1"/>
  <c r="A3" i="4"/>
  <c r="J2" i="4"/>
  <c r="A3" i="3"/>
  <c r="F2" i="3"/>
  <c r="C9" i="5"/>
  <c r="D9" i="5"/>
  <c r="E11" i="5"/>
  <c r="E12" i="5"/>
  <c r="D14" i="5"/>
  <c r="J12" i="4"/>
  <c r="J13" i="4"/>
  <c r="J14" i="4"/>
  <c r="J15" i="4"/>
  <c r="J16" i="4"/>
  <c r="J17" i="4"/>
  <c r="J18" i="4"/>
  <c r="H19" i="4"/>
  <c r="I19" i="4"/>
  <c r="J20" i="4"/>
  <c r="H21" i="4"/>
  <c r="I21" i="4"/>
  <c r="J22" i="4"/>
  <c r="J23" i="4"/>
  <c r="J24" i="4"/>
  <c r="H25" i="4"/>
  <c r="I25" i="4"/>
  <c r="J26" i="4"/>
  <c r="J27" i="4"/>
  <c r="H28" i="4"/>
  <c r="I28" i="4"/>
  <c r="J29" i="4"/>
  <c r="H30" i="4"/>
  <c r="I30" i="4"/>
  <c r="J30" i="4"/>
  <c r="J31" i="4"/>
  <c r="J32" i="4"/>
  <c r="D12" i="3"/>
  <c r="E12" i="3"/>
  <c r="F13" i="3"/>
  <c r="D14" i="3"/>
  <c r="E14" i="3"/>
  <c r="F15" i="3"/>
  <c r="D16" i="3"/>
  <c r="E16" i="3"/>
  <c r="F17" i="3"/>
  <c r="D18" i="3"/>
  <c r="E18" i="3"/>
  <c r="F19" i="3"/>
  <c r="F20" i="3"/>
  <c r="D21" i="3"/>
  <c r="E21" i="3"/>
  <c r="F22" i="3"/>
  <c r="F23" i="3"/>
  <c r="E11" i="2"/>
  <c r="E14" i="2"/>
  <c r="C18" i="2"/>
  <c r="D18" i="2"/>
  <c r="C20" i="2"/>
  <c r="C10" i="2" s="1"/>
  <c r="D20" i="2"/>
  <c r="E21" i="2"/>
  <c r="E22" i="2"/>
  <c r="E23" i="2"/>
  <c r="C25" i="2"/>
  <c r="D25" i="2"/>
  <c r="C27" i="2"/>
  <c r="C24" i="2" s="1"/>
  <c r="C11" i="2" s="1"/>
  <c r="D27" i="2"/>
  <c r="D24" i="2" s="1"/>
  <c r="D11" i="2" s="1"/>
  <c r="C29" i="2"/>
  <c r="D29" i="2"/>
  <c r="C33" i="2"/>
  <c r="D33" i="2"/>
  <c r="E34" i="2"/>
  <c r="E33" i="2" s="1"/>
  <c r="C35" i="2"/>
  <c r="D35" i="2"/>
  <c r="E36" i="2"/>
  <c r="C37" i="2"/>
  <c r="D37" i="2"/>
  <c r="E38" i="2"/>
  <c r="E39" i="2"/>
  <c r="C40" i="2"/>
  <c r="D40" i="2"/>
  <c r="E41" i="2"/>
  <c r="E42" i="2"/>
  <c r="I53" i="1"/>
  <c r="I52" i="1" s="1"/>
  <c r="H53" i="1"/>
  <c r="H52" i="1" s="1"/>
  <c r="I91" i="1"/>
  <c r="I90" i="1" s="1"/>
  <c r="H91" i="1"/>
  <c r="H90" i="1" s="1"/>
  <c r="J93" i="1"/>
  <c r="J55" i="1"/>
  <c r="J35" i="1"/>
  <c r="I101" i="1"/>
  <c r="I100" i="1" s="1"/>
  <c r="I85" i="1"/>
  <c r="I83" i="1"/>
  <c r="I77" i="1"/>
  <c r="I79" i="1"/>
  <c r="I70" i="1"/>
  <c r="I62" i="1"/>
  <c r="I48" i="1"/>
  <c r="I47" i="1" s="1"/>
  <c r="I43" i="1"/>
  <c r="I41" i="1"/>
  <c r="I18" i="1"/>
  <c r="J16" i="1"/>
  <c r="J17" i="1"/>
  <c r="J19" i="1"/>
  <c r="J20" i="1"/>
  <c r="J25" i="1"/>
  <c r="J32" i="1"/>
  <c r="J33" i="1"/>
  <c r="J34" i="1"/>
  <c r="J42" i="1"/>
  <c r="J44" i="1"/>
  <c r="J49" i="1"/>
  <c r="J54" i="1"/>
  <c r="J64" i="1"/>
  <c r="J65" i="1"/>
  <c r="J66" i="1"/>
  <c r="J72" i="1"/>
  <c r="J78" i="1"/>
  <c r="J80" i="1"/>
  <c r="J84" i="1"/>
  <c r="J86" i="1"/>
  <c r="J92" i="1"/>
  <c r="J102" i="1"/>
  <c r="J103" i="1"/>
  <c r="I15" i="1"/>
  <c r="H101" i="1"/>
  <c r="H100" i="1" s="1"/>
  <c r="H85" i="1"/>
  <c r="H83" i="1"/>
  <c r="H79" i="1"/>
  <c r="H77" i="1"/>
  <c r="H76" i="1" s="1"/>
  <c r="H70" i="1"/>
  <c r="H62" i="1"/>
  <c r="H61" i="1" s="1"/>
  <c r="H60" i="1" s="1"/>
  <c r="H59" i="1" s="1"/>
  <c r="H48" i="1"/>
  <c r="H47" i="1" s="1"/>
  <c r="H46" i="1" s="1"/>
  <c r="H45" i="1" s="1"/>
  <c r="H43" i="1"/>
  <c r="H41" i="1"/>
  <c r="H18" i="1"/>
  <c r="H15" i="1"/>
  <c r="I76" i="1" l="1"/>
  <c r="J79" i="1"/>
  <c r="H89" i="1"/>
  <c r="H88" i="1" s="1"/>
  <c r="J25" i="4"/>
  <c r="E40" i="2"/>
  <c r="E35" i="2"/>
  <c r="E11" i="3"/>
  <c r="E10" i="3" s="1"/>
  <c r="J85" i="1"/>
  <c r="I14" i="1"/>
  <c r="I13" i="1" s="1"/>
  <c r="I12" i="1" s="1"/>
  <c r="H22" i="1"/>
  <c r="H21" i="1" s="1"/>
  <c r="E37" i="2"/>
  <c r="E18" i="2"/>
  <c r="F21" i="3"/>
  <c r="F14" i="3"/>
  <c r="D11" i="3"/>
  <c r="D10" i="3" s="1"/>
  <c r="E13" i="5"/>
  <c r="C14" i="5"/>
  <c r="I22" i="1"/>
  <c r="H51" i="1"/>
  <c r="H50" i="1" s="1"/>
  <c r="I51" i="1"/>
  <c r="J41" i="1"/>
  <c r="J21" i="4"/>
  <c r="J19" i="4"/>
  <c r="D32" i="2"/>
  <c r="D31" i="2" s="1"/>
  <c r="E13" i="2"/>
  <c r="J43" i="1"/>
  <c r="J53" i="1"/>
  <c r="E20" i="2"/>
  <c r="J83" i="1"/>
  <c r="J101" i="1"/>
  <c r="C32" i="2"/>
  <c r="C31" i="2" s="1"/>
  <c r="F18" i="3"/>
  <c r="J91" i="1"/>
  <c r="J28" i="4"/>
  <c r="H33" i="4"/>
  <c r="J11" i="4"/>
  <c r="I33" i="4"/>
  <c r="F16" i="3"/>
  <c r="C9" i="2"/>
  <c r="D12" i="2"/>
  <c r="F12" i="3"/>
  <c r="I99" i="1"/>
  <c r="I89" i="1"/>
  <c r="J31" i="1"/>
  <c r="H75" i="1"/>
  <c r="H74" i="1" s="1"/>
  <c r="H73" i="1" s="1"/>
  <c r="H99" i="1"/>
  <c r="H98" i="1" s="1"/>
  <c r="H14" i="1"/>
  <c r="H13" i="1" s="1"/>
  <c r="H12" i="1" s="1"/>
  <c r="H40" i="1"/>
  <c r="H39" i="1" s="1"/>
  <c r="H38" i="1" s="1"/>
  <c r="H69" i="1"/>
  <c r="H68" i="1" s="1"/>
  <c r="H67" i="1" s="1"/>
  <c r="J63" i="1"/>
  <c r="J77" i="1"/>
  <c r="J71" i="1"/>
  <c r="J48" i="1"/>
  <c r="J18" i="1"/>
  <c r="J15" i="1"/>
  <c r="I69" i="1"/>
  <c r="J70" i="1"/>
  <c r="J62" i="1"/>
  <c r="I61" i="1"/>
  <c r="I46" i="1"/>
  <c r="J47" i="1"/>
  <c r="I40" i="1"/>
  <c r="I39" i="1" s="1"/>
  <c r="J24" i="1"/>
  <c r="D10" i="2" l="1"/>
  <c r="D9" i="2" s="1"/>
  <c r="E9" i="2" s="1"/>
  <c r="H11" i="1"/>
  <c r="J12" i="1"/>
  <c r="F10" i="3"/>
  <c r="F11" i="3"/>
  <c r="E32" i="2"/>
  <c r="E31" i="2" s="1"/>
  <c r="E12" i="2"/>
  <c r="J33" i="4"/>
  <c r="H87" i="1"/>
  <c r="J100" i="1"/>
  <c r="E10" i="2"/>
  <c r="J51" i="1"/>
  <c r="I50" i="1"/>
  <c r="J50" i="1" s="1"/>
  <c r="J52" i="1"/>
  <c r="J40" i="1"/>
  <c r="J76" i="1"/>
  <c r="J13" i="1"/>
  <c r="J14" i="1"/>
  <c r="I98" i="1"/>
  <c r="J98" i="1" s="1"/>
  <c r="J99" i="1"/>
  <c r="J90" i="1"/>
  <c r="I88" i="1"/>
  <c r="J89" i="1"/>
  <c r="I75" i="1"/>
  <c r="I74" i="1" s="1"/>
  <c r="J69" i="1"/>
  <c r="I68" i="1"/>
  <c r="I60" i="1"/>
  <c r="J61" i="1"/>
  <c r="J46" i="1"/>
  <c r="I45" i="1"/>
  <c r="J45" i="1" s="1"/>
  <c r="J39" i="1"/>
  <c r="I38" i="1"/>
  <c r="J38" i="1" s="1"/>
  <c r="J23" i="1"/>
  <c r="I21" i="1"/>
  <c r="I11" i="1" s="1"/>
  <c r="J22" i="1"/>
  <c r="J74" i="1" l="1"/>
  <c r="I73" i="1"/>
  <c r="H104" i="1"/>
  <c r="J73" i="1"/>
  <c r="H10" i="1"/>
  <c r="I87" i="1"/>
  <c r="J87" i="1" s="1"/>
  <c r="J88" i="1"/>
  <c r="J75" i="1"/>
  <c r="I67" i="1"/>
  <c r="J67" i="1" s="1"/>
  <c r="J68" i="1"/>
  <c r="J60" i="1"/>
  <c r="I59" i="1"/>
  <c r="J59" i="1" s="1"/>
  <c r="J21" i="1"/>
  <c r="J11" i="1" l="1"/>
  <c r="J104" i="1" l="1"/>
  <c r="J10" i="1"/>
</calcChain>
</file>

<file path=xl/sharedStrings.xml><?xml version="1.0" encoding="utf-8"?>
<sst xmlns="http://schemas.openxmlformats.org/spreadsheetml/2006/main" count="738" uniqueCount="270">
  <si>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</si>
  <si>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</si>
  <si>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</si>
  <si>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</si>
  <si>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</si>
  <si>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</si>
  <si>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</si>
  <si>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</si>
  <si>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</si>
  <si>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</si>
  <si>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сельского поселения "Ойбонтовское"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</si>
  <si>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</si>
  <si>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</si>
  <si>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</si>
  <si>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</si>
  <si>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</si>
  <si>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</si>
  <si>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</si>
  <si>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</si>
  <si>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</si>
  <si>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</si>
  <si>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</si>
  <si>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</si>
  <si>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</si>
  <si>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</t>
  </si>
  <si>
    <t>129</t>
  </si>
  <si>
    <t>9990091040</t>
  </si>
  <si>
    <t>Фонд оплаты труда государственных (муниципальных) органов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</si>
  <si>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</si>
  <si>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</si>
  <si>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</si>
  <si>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111</t>
  </si>
  <si>
    <t>119</t>
  </si>
  <si>
    <t xml:space="preserve">Прочая закупка товаров, работ и услуг </t>
  </si>
  <si>
    <t>244</t>
  </si>
  <si>
    <t>Центральный аппарат</t>
  </si>
  <si>
    <t>9990091010</t>
  </si>
  <si>
    <t xml:space="preserve">Уплата прочих налогов, сборов
</t>
  </si>
  <si>
    <t>852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</si>
  <si>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</si>
  <si>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</si>
  <si>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>9990074030</t>
  </si>
  <si>
    <t>Прочая закупка товаров, работ и услуг для обеспечения
государственных (муниципальных) нужд</t>
  </si>
  <si>
    <t xml:space="preserve">Прочая закупка товаров, работ и  услуг 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</si>
  <si>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</si>
  <si>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Иные межбюджетные трансферты</t>
  </si>
  <si>
    <t>540</t>
  </si>
  <si>
    <t>9990080100</t>
  </si>
  <si>
    <t>06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</si>
  <si>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</si>
  <si>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</si>
  <si>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</si>
  <si>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>Резервные фонды</t>
  </si>
  <si>
    <t>11</t>
  </si>
  <si>
    <t>Прочие расходы</t>
  </si>
  <si>
    <t>Резервные средства</t>
  </si>
  <si>
    <t>870</t>
  </si>
  <si>
    <t>Другие общегосударственные вопросы</t>
  </si>
  <si>
    <t>13</t>
  </si>
  <si>
    <t>Обеспечение деятельности казенных учреждений</t>
  </si>
  <si>
    <t>9990020100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</si>
  <si>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</si>
  <si>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</si>
  <si>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</si>
  <si>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</si>
  <si>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</si>
  <si>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</si>
  <si>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</si>
  <si>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>НАЦИОНАЛЬНАЯ БЕЗОПАСНОСТЬ И ПРАВООХРАНИТЕЛЬНАЯ ДЕЯТЕЛЬНОСТЬ</t>
  </si>
  <si>
    <t>09</t>
  </si>
  <si>
    <t>10</t>
  </si>
  <si>
    <t>Другие вопросы в области национальной экономики</t>
  </si>
  <si>
    <t>ЖИЛИЩНО - КОММУНАЛЬНОЕ ХОЗЯЙСТВО</t>
  </si>
  <si>
    <t>05</t>
  </si>
  <si>
    <t>Благоустройство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</si>
  <si>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</si>
  <si>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</si>
  <si>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>Межбюджетные трансферты для премирования победителей и призерам республиканского конкурса «Лучшее территориальное общественное самоуправление»</t>
  </si>
  <si>
    <t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территориях сельских поселений</t>
  </si>
  <si>
    <t>9990080300</t>
  </si>
  <si>
    <t>КУЛЬТУРА, КИНЕМАТОГРАФИЯ</t>
  </si>
  <si>
    <t>08</t>
  </si>
  <si>
    <t>Культура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</si>
  <si>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</si>
  <si>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</si>
  <si>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Массовый спорт</t>
  </si>
  <si>
    <t>Другие вопросы в области культуры, кинематографии</t>
  </si>
  <si>
    <t xml:space="preserve">Непрограммные расходы </t>
  </si>
  <si>
    <t>ВСЕГО РАСХОДОВ</t>
  </si>
  <si>
    <t>Приложение №4</t>
  </si>
  <si>
    <t>Исполнение</t>
  </si>
  <si>
    <t>% исполнения</t>
  </si>
  <si>
    <t xml:space="preserve">Ведомственная структура расходов местного бюджета </t>
  </si>
  <si>
    <t>247</t>
  </si>
  <si>
    <t>Закупка энергетических ресурсов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</si>
  <si>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</si>
  <si>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функционирования высшего должностного лица МО сельского поселения</t>
  </si>
  <si>
    <t>Обеспечение проведения выборов и референдумов</t>
  </si>
  <si>
    <t xml:space="preserve">  Доходы бюджетов сельских поселений от возврата бюджетными учреждениями остатков субсидий прошлых лет</t>
  </si>
  <si>
    <t>2 18 0501 10 00000 180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</si>
  <si>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</si>
  <si>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>2 18 0000 00 00000 180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</si>
  <si>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</si>
  <si>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2 18 0000 00 0000 000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</si>
  <si>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</si>
  <si>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2 02 04014 10 0000 151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</si>
  <si>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уровня.</t>
  </si>
  <si>
    <t xml:space="preserve">  2 02 04012 10 0000 151</t>
  </si>
  <si>
    <t xml:space="preserve">  2 02 04000 00 0000 151</t>
  </si>
  <si>
    <t>Субвенции бюджетам поселений на осуществление первичного воинского учета на территориях, где отсутствуют военные комиссариаты.</t>
  </si>
  <si>
    <t xml:space="preserve"> 2 02 03015 10 0000 151</t>
  </si>
  <si>
    <t xml:space="preserve">Субвенции бюджетам субъектов Российской Федерации и муниципальных образований </t>
  </si>
  <si>
    <t xml:space="preserve">  2 02 03000 00 0000 151</t>
  </si>
  <si>
    <t>Дотации бюджетам поселений на выравнивание уровня бюджетной обеспеченности.</t>
  </si>
  <si>
    <t xml:space="preserve"> 2 02 01001 10 0000 151</t>
  </si>
  <si>
    <t>Дотации бюджетам субъектов Российской Федерации и муниципальных образований</t>
  </si>
  <si>
    <t xml:space="preserve"> 2 02 01000 00 0000 151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</si>
  <si>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</si>
  <si>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</si>
  <si>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</si>
  <si>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</si>
  <si>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-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</si>
  <si>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</si>
  <si>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>116 90050 10 0000 140</t>
  </si>
  <si>
    <t xml:space="preserve">  ШТРАФЫ, САНКЦИИ, ВОЗМЕЩЕНИЕ УЩЕРБА</t>
  </si>
  <si>
    <t>116 00000 00 0000 000</t>
  </si>
  <si>
    <t>113 02995 10 0000 130</t>
  </si>
  <si>
    <t>ДОХОДЫ ОТ ОКАЗАНИЯ ПЛАТНЫХ УСЛУГ (РАБОТ) И КОМПЕНСАЦИИ ЗАТРАТ ГОСУДАРСТВА</t>
  </si>
  <si>
    <t>113 00000 00 0000 000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</si>
  <si>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</si>
  <si>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11 402 052 10 000 0440</t>
  </si>
  <si>
    <t>ДОХОДЫ ОТ ПРОДАЖИ МАТЕРИАЛЬНЫХ И НЕМАТЕРИАЛЬНЫХ АКТИВОВ</t>
  </si>
  <si>
    <t>Неналоговые поступления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</si>
  <si>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</si>
  <si>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</si>
  <si>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</si>
  <si>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</si>
  <si>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</si>
  <si>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</si>
  <si>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НАЛОГИ НА ИМУЩЕСТВО</t>
  </si>
  <si>
    <t>1 06 00000 00 0000 000</t>
  </si>
  <si>
    <t>Единый сельскохозяйственный налог</t>
  </si>
  <si>
    <t>1 05 03010 01 2100 110</t>
  </si>
  <si>
    <t>НАЛОГИ НА СОВОКУПНЫЙ ДОХОД</t>
  </si>
  <si>
    <t>1 05 00000 00 0000 000</t>
  </si>
  <si>
    <t xml:space="preserve"> 1 01 02030 01 0000 110</t>
  </si>
  <si>
    <t xml:space="preserve"> 1 01 02020 01 0000 110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</si>
  <si>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</si>
  <si>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</si>
  <si>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 (ДОХОД), ПРИРОСТ КАПИТАЛА</t>
  </si>
  <si>
    <t>Кассовое исполнение, тыс.руб.</t>
  </si>
  <si>
    <t>Годовые бюджетные назначения, тыс. рублей</t>
  </si>
  <si>
    <t>КБК</t>
  </si>
  <si>
    <t xml:space="preserve">Налоговые и  неналоговыен доходы </t>
  </si>
  <si>
    <t>Приложение № 1</t>
  </si>
  <si>
    <t>2 18 05000 10 0000 180</t>
  </si>
  <si>
    <t>2 18 00000 00 0000 180</t>
  </si>
  <si>
    <t>2 18 00000 00 0000 000</t>
  </si>
  <si>
    <t xml:space="preserve">  2 02 40014 10 0000 151</t>
  </si>
  <si>
    <t xml:space="preserve">  2 02 45160 10 0000 151</t>
  </si>
  <si>
    <t>Межбюджетные трансферты, передаваемые бюджетам на проведение Всероссийского форума профессиональной ориентации "ПроеКТОриЯ"</t>
  </si>
  <si>
    <t xml:space="preserve">  2 02 40000 00 0000 151</t>
  </si>
  <si>
    <t>2 02 90054 10 0000 150</t>
  </si>
  <si>
    <t>Прочие безвозмездные поступления в бюджеты сельских поселений от бюджетов муницыпальных районов</t>
  </si>
  <si>
    <t>2 02 90050 00 0000 150</t>
  </si>
  <si>
    <t>Прочие безвозмездные поступления от бюджетов муниципальных районов</t>
  </si>
  <si>
    <t xml:space="preserve"> 2 02 15001 10 0000 151</t>
  </si>
  <si>
    <t>доходов  бюджета поселения</t>
  </si>
  <si>
    <t>администратора поступлений</t>
  </si>
  <si>
    <t>Кассовое исполнение, тыс.рублей</t>
  </si>
  <si>
    <t>Годовые бюджетные назначения, тыс.рублей</t>
  </si>
  <si>
    <t>Код бюджетной классификации</t>
  </si>
  <si>
    <t>Наименование показателя</t>
  </si>
  <si>
    <t>(тыс.руб.)</t>
  </si>
  <si>
    <t>Объем безвозмездных поступлений</t>
  </si>
  <si>
    <t>Приложение № 2</t>
  </si>
  <si>
    <t>Всего расходов</t>
  </si>
  <si>
    <t xml:space="preserve">08 04 </t>
  </si>
  <si>
    <t>000</t>
  </si>
  <si>
    <t>000 00 00</t>
  </si>
  <si>
    <t>11 02</t>
  </si>
  <si>
    <t xml:space="preserve"> 000 00 00 </t>
  </si>
  <si>
    <t>00</t>
  </si>
  <si>
    <t>Физическая культура и спорт</t>
  </si>
  <si>
    <t>11 00</t>
  </si>
  <si>
    <t>08 01</t>
  </si>
  <si>
    <t xml:space="preserve">000 00 00 </t>
  </si>
  <si>
    <t>Культура,кинематография,средства массовой информации</t>
  </si>
  <si>
    <t>08 00</t>
  </si>
  <si>
    <t>05 03</t>
  </si>
  <si>
    <t>Коммунальное хозяйство</t>
  </si>
  <si>
    <t>05 02</t>
  </si>
  <si>
    <t>Жилищно-коммунальное хозяйство</t>
  </si>
  <si>
    <t>05 00</t>
  </si>
  <si>
    <t>04 12</t>
  </si>
  <si>
    <t>03 10</t>
  </si>
  <si>
    <t>Защита населения и территории от чрезвычайных ситуаций природного и техногенного характера,гражданская оборона</t>
  </si>
  <si>
    <t>03 09</t>
  </si>
  <si>
    <t>Национальная безопасность и правоохранительная деятельность</t>
  </si>
  <si>
    <t>03 00</t>
  </si>
  <si>
    <t>02 03</t>
  </si>
  <si>
    <t xml:space="preserve"> 000</t>
  </si>
  <si>
    <t>Национальная оборона</t>
  </si>
  <si>
    <t>02 00</t>
  </si>
  <si>
    <t>01 13</t>
  </si>
  <si>
    <t>01 11</t>
  </si>
  <si>
    <t>01 07</t>
  </si>
  <si>
    <t xml:space="preserve">Обеспечение деятельности финансовых, налоговых и таможенных органов и органов финансового (финансового- бюджетного) надзора </t>
  </si>
  <si>
    <t>01 06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</si>
  <si>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</si>
  <si>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01 04</t>
  </si>
  <si>
    <t>Функционирование высшего должностного лица субъекта Российской Федерации и органа местного самоуправления</t>
  </si>
  <si>
    <t>01 02</t>
  </si>
  <si>
    <t xml:space="preserve"> 000 00 00</t>
  </si>
  <si>
    <t>Общегосударственные вопросы</t>
  </si>
  <si>
    <t>01 00</t>
  </si>
  <si>
    <t>% исполнения утвержденных назначений</t>
  </si>
  <si>
    <t>Утвержденные бюджетные назначения, тыс.рублей</t>
  </si>
  <si>
    <t>ВР</t>
  </si>
  <si>
    <t>ЦСР</t>
  </si>
  <si>
    <t>ПР</t>
  </si>
  <si>
    <t>Рз</t>
  </si>
  <si>
    <t>Гл</t>
  </si>
  <si>
    <t>Раздел, подраздел</t>
  </si>
  <si>
    <t>Приложение №3</t>
  </si>
  <si>
    <t>ИТОГО источников финансирования</t>
  </si>
  <si>
    <t>Уменьшение прочих остатков денежных средств бюжетов сельских поселений</t>
  </si>
  <si>
    <t>Уменьшение остатков средств бюджетов</t>
  </si>
  <si>
    <t>Увеличение прочих остатков денежных средств бюджетов сельских поселений</t>
  </si>
  <si>
    <t>Увеличение остатков средств бюджетов</t>
  </si>
  <si>
    <t>Изменение остатков средств бюджетов</t>
  </si>
  <si>
    <t>Наименование</t>
  </si>
  <si>
    <t>Приложение № 5</t>
  </si>
  <si>
    <t xml:space="preserve">Коды груп, подгрупп, статей,видов </t>
  </si>
  <si>
    <t>Налоговые доходы</t>
  </si>
  <si>
    <t>Неналоговые доходы</t>
  </si>
  <si>
    <t>2 02 15000 00 0000 151</t>
  </si>
  <si>
    <t>2 02 35118 00 0000 151</t>
  </si>
  <si>
    <t>2 02 35118 10 0000 151</t>
  </si>
  <si>
    <t>Наименование разделов  и подразделов</t>
  </si>
  <si>
    <t xml:space="preserve"> 0 10 50000 00 0000 000</t>
  </si>
  <si>
    <t xml:space="preserve"> 0 10 50000 00 0000 500</t>
  </si>
  <si>
    <t xml:space="preserve"> 0 10 50201 10 0000 510</t>
  </si>
  <si>
    <t xml:space="preserve"> 0 10 50000 00 0000 600</t>
  </si>
  <si>
    <t xml:space="preserve"> 0 10 50201 10 0000 610</t>
  </si>
  <si>
    <t>НАЦИОНАЛЬНАЯ ОБОРОНА</t>
  </si>
  <si>
    <t>Межбюджетные трансферты на осуществление части полномочий  ЦБ сельских поселений</t>
  </si>
  <si>
    <t>1 01 02000 01 0000 110</t>
  </si>
  <si>
    <t>1 01 02010 01 0000 110</t>
  </si>
  <si>
    <t>1 01 00000 00 0000 000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</si>
  <si>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</si>
  <si>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2 08 00000 00 0000 000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</si>
  <si>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</si>
  <si>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2 08 05000 10 0000 150</t>
  </si>
  <si>
    <t>9990074810</t>
  </si>
  <si>
    <t>Финансовое обеспечение расходных обязательств, возникающих при выполнении полномочий по решению вопросов местного значения</t>
  </si>
  <si>
    <t>Прочие доходы от компенсации затрат бюджетов сельских поселений</t>
  </si>
  <si>
    <t>Распределение бюджетных ассигновани по разделам, подразделам класcификации расходов бюджета</t>
  </si>
  <si>
    <t>Источники финансирования дефицита местного бюджета</t>
  </si>
  <si>
    <t>НАЛОГОВЫЕ И НЕНАЛОГОВЫЕ ДОХОДЫ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</si>
  <si>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</si>
  <si>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</si>
  <si>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1 01 02210 01 0000 110</t>
  </si>
  <si>
    <t>Налог на доходы физических лиц в части суммы налога, относящейся к налоговой базе,указанной в п. 6.2 ст. 210 НК РФ, не превышающей 5 мил. руб.</t>
  </si>
  <si>
    <t>853</t>
  </si>
  <si>
    <t>Уплата иных платижей</t>
  </si>
  <si>
    <t xml:space="preserve">"Об утверждении отчета об исполнении бюджета муниципального 
образования сельское поселение «Ойбонтовское» за II квартал 2025 год" 
</t>
  </si>
  <si>
    <t>Исполнение за II квартал 2025года, тыс.рублей</t>
  </si>
  <si>
    <t>Исполнение за II квартал 2025 год, тыс.рублей</t>
  </si>
  <si>
    <t xml:space="preserve">к Постановлению № 15 от 17 июля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</si>
</sst>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0000"/>
    <numFmt numFmtId="166" formatCode="0.0"/>
    <numFmt numFmtId="167" formatCode="#,##0.0"/>
    <numFmt numFmtId="168" formatCode="_-* #,##0.00_р_._-;\-* #,##0.00_р_._-;_-* &quot;-&quot;??_р_._-;_-@_-"/>
    <numFmt numFmtId="169" formatCode="#,##0.00000"/>
  </numFmts>
  <fonts count="2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</font>
    <font>
      <b/>
      <sz val="10"/>
      <name val="Arial Cyr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Times"/>
      <family val="1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8"/>
      <color rgb="FF000000"/>
      <name val="Arial Cyr"/>
      <family val="2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8">
    <xf numFmtId="0" fontId="0" fillId="0" borderId="0"/>
    <xf numFmtId="0" fontId="6" fillId="0" borderId="0"/>
    <xf numFmtId="0" fontId="9" fillId="0" borderId="5">
      <alignment horizontal="left" wrapText="1" indent="2"/>
    </xf>
    <xf numFmtId="49" fontId="9" fillId="0" borderId="8">
      <alignment horizontal="center"/>
    </xf>
    <xf numFmtId="0" fontId="9" fillId="0" borderId="11">
      <alignment horizontal="left" wrapText="1" indent="2"/>
    </xf>
    <xf numFmtId="0" fontId="6" fillId="0" borderId="0"/>
    <xf numFmtId="49" fontId="17" fillId="0" borderId="8">
      <alignment horizontal="center"/>
    </xf>
    <xf numFmtId="168" fontId="8" fillId="0" borderId="0" applyFont="0" applyFill="0" applyBorder="0" applyAlignment="0" applyProtection="0"/>
  </cellStyleXfs>
  <cellXfs count="2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2" borderId="1" xfId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0" fillId="0" borderId="0" xfId="0" applyNumberFormat="1"/>
    <xf numFmtId="2" fontId="0" fillId="0" borderId="1" xfId="0" applyNumberFormat="1" applyBorder="1"/>
    <xf numFmtId="0" fontId="1" fillId="0" borderId="5" xfId="2" applyNumberFormat="1" applyFont="1" applyAlignment="1" applyProtection="1">
      <alignment wrapText="1"/>
    </xf>
    <xf numFmtId="0" fontId="0" fillId="0" borderId="1" xfId="0" applyBorder="1"/>
    <xf numFmtId="2" fontId="10" fillId="0" borderId="1" xfId="0" applyNumberFormat="1" applyFont="1" applyBorder="1"/>
    <xf numFmtId="0" fontId="11" fillId="0" borderId="1" xfId="0" applyNumberFormat="1" applyFont="1" applyFill="1" applyBorder="1" applyAlignment="1" applyProtection="1">
      <alignment vertical="top" wrapText="1"/>
    </xf>
    <xf numFmtId="0" fontId="11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vertical="top"/>
    </xf>
    <xf numFmtId="0" fontId="12" fillId="0" borderId="1" xfId="0" applyNumberFormat="1" applyFont="1" applyFill="1" applyBorder="1" applyAlignment="1" applyProtection="1">
      <alignment vertical="top" wrapText="1"/>
    </xf>
    <xf numFmtId="2" fontId="10" fillId="0" borderId="1" xfId="0" applyNumberFormat="1" applyFont="1" applyBorder="1" applyAlignment="1">
      <alignment horizontal="right"/>
    </xf>
    <xf numFmtId="0" fontId="4" fillId="0" borderId="1" xfId="0" applyNumberFormat="1" applyFont="1" applyFill="1" applyBorder="1" applyAlignment="1" applyProtection="1">
      <alignment vertical="top" wrapText="1"/>
    </xf>
    <xf numFmtId="0" fontId="4" fillId="0" borderId="1" xfId="0" applyNumberFormat="1" applyFont="1" applyFill="1" applyBorder="1" applyAlignment="1" applyProtection="1">
      <alignment horizontal="left" vertical="top"/>
    </xf>
    <xf numFmtId="2" fontId="0" fillId="0" borderId="1" xfId="0" applyNumberFormat="1" applyBorder="1" applyAlignment="1"/>
    <xf numFmtId="2" fontId="0" fillId="0" borderId="1" xfId="0" applyNumberFormat="1" applyBorder="1" applyAlignment="1">
      <alignment horizontal="right"/>
    </xf>
    <xf numFmtId="0" fontId="12" fillId="0" borderId="1" xfId="0" applyNumberFormat="1" applyFont="1" applyFill="1" applyBorder="1" applyAlignment="1" applyProtection="1">
      <alignment horizontal="left" vertical="top"/>
    </xf>
    <xf numFmtId="2" fontId="10" fillId="0" borderId="1" xfId="0" applyNumberFormat="1" applyFont="1" applyBorder="1" applyAlignment="1"/>
    <xf numFmtId="0" fontId="13" fillId="0" borderId="1" xfId="0" applyNumberFormat="1" applyFont="1" applyFill="1" applyBorder="1" applyAlignment="1" applyProtection="1">
      <alignment horizontal="left" vertical="top"/>
    </xf>
    <xf numFmtId="0" fontId="10" fillId="0" borderId="0" xfId="0" applyFont="1"/>
    <xf numFmtId="0" fontId="4" fillId="0" borderId="1" xfId="0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left" vertical="justify" shrinkToFit="1"/>
    </xf>
    <xf numFmtId="0" fontId="1" fillId="0" borderId="6" xfId="2" applyNumberFormat="1" applyFont="1" applyBorder="1" applyAlignment="1" applyProtection="1">
      <alignment wrapText="1"/>
    </xf>
    <xf numFmtId="3" fontId="1" fillId="0" borderId="1" xfId="0" applyNumberFormat="1" applyFont="1" applyFill="1" applyBorder="1" applyAlignment="1" applyProtection="1">
      <alignment horizontal="left" vertical="top"/>
    </xf>
    <xf numFmtId="0" fontId="5" fillId="0" borderId="7" xfId="2" applyNumberFormat="1" applyFont="1" applyBorder="1" applyAlignment="1" applyProtection="1">
      <alignment wrapText="1"/>
    </xf>
    <xf numFmtId="3" fontId="4" fillId="0" borderId="1" xfId="0" applyNumberFormat="1" applyFont="1" applyFill="1" applyBorder="1" applyAlignment="1" applyProtection="1">
      <alignment horizontal="left" vertical="top"/>
    </xf>
    <xf numFmtId="165" fontId="0" fillId="0" borderId="0" xfId="0" applyNumberFormat="1"/>
    <xf numFmtId="2" fontId="14" fillId="0" borderId="0" xfId="0" applyNumberFormat="1" applyFont="1"/>
    <xf numFmtId="0" fontId="6" fillId="0" borderId="0" xfId="5"/>
    <xf numFmtId="0" fontId="16" fillId="0" borderId="0" xfId="5" applyFont="1"/>
    <xf numFmtId="0" fontId="1" fillId="0" borderId="0" xfId="5" applyFont="1"/>
    <xf numFmtId="0" fontId="1" fillId="0" borderId="0" xfId="5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horizontal="center" vertical="center" wrapText="1"/>
    </xf>
    <xf numFmtId="169" fontId="10" fillId="0" borderId="1" xfId="0" applyNumberFormat="1" applyFont="1" applyBorder="1"/>
    <xf numFmtId="169" fontId="8" fillId="0" borderId="1" xfId="0" applyNumberFormat="1" applyFont="1" applyBorder="1"/>
    <xf numFmtId="169" fontId="10" fillId="0" borderId="3" xfId="0" applyNumberFormat="1" applyFont="1" applyBorder="1"/>
    <xf numFmtId="169" fontId="8" fillId="0" borderId="3" xfId="0" applyNumberFormat="1" applyFont="1" applyBorder="1"/>
    <xf numFmtId="0" fontId="15" fillId="0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right" vertical="top" wrapText="1"/>
    </xf>
    <xf numFmtId="0" fontId="1" fillId="0" borderId="9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1" xfId="0" applyNumberFormat="1" applyFont="1" applyFill="1" applyBorder="1" applyAlignment="1" applyProtection="1">
      <alignment vertical="top"/>
    </xf>
    <xf numFmtId="165" fontId="20" fillId="0" borderId="1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center" vertical="center"/>
    </xf>
    <xf numFmtId="165" fontId="21" fillId="0" borderId="1" xfId="0" applyNumberFormat="1" applyFont="1" applyBorder="1" applyAlignment="1">
      <alignment horizontal="center" vertical="center"/>
    </xf>
    <xf numFmtId="2" fontId="21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Fill="1" applyBorder="1" applyAlignment="1" applyProtection="1">
      <alignment vertical="top"/>
    </xf>
    <xf numFmtId="0" fontId="21" fillId="0" borderId="1" xfId="0" applyNumberFormat="1" applyFont="1" applyFill="1" applyBorder="1" applyAlignment="1" applyProtection="1">
      <alignment vertical="top"/>
    </xf>
    <xf numFmtId="165" fontId="21" fillId="0" borderId="3" xfId="0" applyNumberFormat="1" applyFont="1" applyBorder="1" applyAlignment="1">
      <alignment horizontal="center" vertical="center"/>
    </xf>
    <xf numFmtId="49" fontId="21" fillId="0" borderId="8" xfId="3" applyNumberFormat="1" applyFont="1" applyAlignment="1" applyProtection="1">
      <alignment horizontal="left" vertical="justify" wrapText="1"/>
    </xf>
    <xf numFmtId="3" fontId="20" fillId="0" borderId="1" xfId="0" applyNumberFormat="1" applyFont="1" applyFill="1" applyBorder="1" applyAlignment="1" applyProtection="1">
      <alignment horizontal="left" vertical="top"/>
    </xf>
    <xf numFmtId="0" fontId="20" fillId="0" borderId="5" xfId="2" applyNumberFormat="1" applyFont="1" applyAlignment="1" applyProtection="1">
      <alignment wrapText="1"/>
    </xf>
    <xf numFmtId="49" fontId="21" fillId="0" borderId="8" xfId="3" applyNumberFormat="1" applyFont="1" applyAlignment="1" applyProtection="1">
      <alignment horizontal="left" vertical="top"/>
    </xf>
    <xf numFmtId="0" fontId="21" fillId="0" borderId="5" xfId="2" applyNumberFormat="1" applyFont="1" applyAlignment="1" applyProtection="1">
      <alignment wrapText="1"/>
    </xf>
    <xf numFmtId="3" fontId="22" fillId="0" borderId="1" xfId="0" applyNumberFormat="1" applyFont="1" applyFill="1" applyBorder="1" applyAlignment="1" applyProtection="1">
      <alignment horizontal="left" vertical="top"/>
    </xf>
    <xf numFmtId="3" fontId="21" fillId="0" borderId="1" xfId="0" applyNumberFormat="1" applyFont="1" applyFill="1" applyBorder="1" applyAlignment="1" applyProtection="1">
      <alignment horizontal="left" vertical="top"/>
    </xf>
    <xf numFmtId="0" fontId="22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/>
    </xf>
    <xf numFmtId="0" fontId="21" fillId="0" borderId="1" xfId="0" applyNumberFormat="1" applyFont="1" applyFill="1" applyBorder="1" applyAlignment="1" applyProtection="1">
      <alignment horizontal="left" vertical="top" wrapText="1"/>
    </xf>
    <xf numFmtId="0" fontId="21" fillId="0" borderId="7" xfId="2" applyNumberFormat="1" applyFont="1" applyBorder="1" applyAlignment="1" applyProtection="1">
      <alignment horizontal="left" wrapText="1"/>
    </xf>
    <xf numFmtId="0" fontId="21" fillId="0" borderId="6" xfId="2" applyNumberFormat="1" applyFont="1" applyBorder="1" applyAlignment="1" applyProtection="1">
      <alignment horizontal="left" wrapText="1"/>
    </xf>
    <xf numFmtId="0" fontId="2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center" shrinkToFit="1"/>
    </xf>
    <xf numFmtId="165" fontId="15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vertical="center"/>
    </xf>
    <xf numFmtId="0" fontId="19" fillId="0" borderId="1" xfId="0" applyNumberFormat="1" applyFont="1" applyFill="1" applyBorder="1" applyAlignment="1" applyProtection="1">
      <alignment vertical="top" wrapText="1"/>
    </xf>
    <xf numFmtId="0" fontId="19" fillId="0" borderId="1" xfId="0" applyNumberFormat="1" applyFont="1" applyFill="1" applyBorder="1" applyAlignment="1" applyProtection="1">
      <alignment vertical="center"/>
    </xf>
    <xf numFmtId="0" fontId="15" fillId="0" borderId="1" xfId="0" applyFont="1" applyBorder="1" applyAlignment="1">
      <alignment horizontal="center"/>
    </xf>
    <xf numFmtId="0" fontId="15" fillId="0" borderId="1" xfId="0" applyNumberFormat="1" applyFont="1" applyFill="1" applyBorder="1" applyAlignment="1" applyProtection="1">
      <alignment horizontal="left" vertical="top"/>
    </xf>
    <xf numFmtId="165" fontId="15" fillId="0" borderId="1" xfId="0" applyNumberFormat="1" applyFont="1" applyBorder="1"/>
    <xf numFmtId="2" fontId="15" fillId="0" borderId="1" xfId="0" applyNumberFormat="1" applyFont="1" applyBorder="1" applyAlignment="1">
      <alignment horizontal="center"/>
    </xf>
    <xf numFmtId="0" fontId="19" fillId="0" borderId="1" xfId="0" applyFont="1" applyBorder="1" applyAlignment="1">
      <alignment horizontal="center" vertical="top"/>
    </xf>
    <xf numFmtId="0" fontId="19" fillId="0" borderId="1" xfId="0" applyNumberFormat="1" applyFont="1" applyFill="1" applyBorder="1" applyAlignment="1" applyProtection="1">
      <alignment vertical="top"/>
    </xf>
    <xf numFmtId="165" fontId="19" fillId="0" borderId="1" xfId="0" applyNumberFormat="1" applyFont="1" applyBorder="1" applyAlignment="1">
      <alignment vertical="top"/>
    </xf>
    <xf numFmtId="2" fontId="19" fillId="0" borderId="1" xfId="0" applyNumberFormat="1" applyFont="1" applyBorder="1" applyAlignment="1">
      <alignment horizontal="center" vertical="top"/>
    </xf>
    <xf numFmtId="165" fontId="19" fillId="0" borderId="1" xfId="0" applyNumberFormat="1" applyFont="1" applyBorder="1" applyAlignment="1">
      <alignment horizontal="right" vertical="top"/>
    </xf>
    <xf numFmtId="0" fontId="15" fillId="0" borderId="1" xfId="0" applyNumberFormat="1" applyFont="1" applyFill="1" applyBorder="1" applyAlignment="1" applyProtection="1">
      <alignment vertical="top"/>
    </xf>
    <xf numFmtId="2" fontId="15" fillId="0" borderId="1" xfId="0" applyNumberFormat="1" applyFont="1" applyBorder="1" applyAlignment="1">
      <alignment vertical="top"/>
    </xf>
    <xf numFmtId="0" fontId="15" fillId="0" borderId="1" xfId="0" applyFont="1" applyBorder="1" applyAlignment="1">
      <alignment horizontal="center" vertical="top"/>
    </xf>
    <xf numFmtId="0" fontId="19" fillId="0" borderId="10" xfId="2" applyNumberFormat="1" applyFont="1" applyBorder="1" applyAlignment="1" applyProtection="1">
      <alignment wrapText="1"/>
    </xf>
    <xf numFmtId="0" fontId="19" fillId="0" borderId="1" xfId="0" applyFont="1" applyBorder="1" applyAlignment="1">
      <alignment vertical="top"/>
    </xf>
    <xf numFmtId="2" fontId="19" fillId="0" borderId="1" xfId="0" applyNumberFormat="1" applyFont="1" applyBorder="1" applyAlignment="1">
      <alignment vertical="top"/>
    </xf>
    <xf numFmtId="0" fontId="19" fillId="0" borderId="1" xfId="2" applyNumberFormat="1" applyFont="1" applyBorder="1" applyAlignment="1" applyProtection="1">
      <alignment wrapText="1"/>
    </xf>
    <xf numFmtId="0" fontId="15" fillId="0" borderId="14" xfId="0" applyFont="1" applyBorder="1" applyAlignment="1">
      <alignment horizontal="left" vertical="top" wrapText="1"/>
    </xf>
    <xf numFmtId="2" fontId="23" fillId="0" borderId="14" xfId="0" applyNumberFormat="1" applyFont="1" applyBorder="1" applyAlignment="1">
      <alignment horizontal="left" vertical="center" wrapText="1"/>
    </xf>
    <xf numFmtId="0" fontId="19" fillId="0" borderId="1" xfId="0" applyNumberFormat="1" applyFont="1" applyFill="1" applyBorder="1" applyAlignment="1" applyProtection="1">
      <alignment horizontal="left" vertical="center"/>
    </xf>
    <xf numFmtId="0" fontId="15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horizontal="center" wrapText="1"/>
    </xf>
    <xf numFmtId="0" fontId="19" fillId="0" borderId="1" xfId="0" applyFont="1" applyBorder="1" applyAlignment="1">
      <alignment vertical="center" wrapText="1"/>
    </xf>
    <xf numFmtId="49" fontId="19" fillId="0" borderId="1" xfId="0" applyNumberFormat="1" applyFont="1" applyBorder="1" applyAlignment="1">
      <alignment horizontal="center" wrapText="1"/>
    </xf>
    <xf numFmtId="49" fontId="19" fillId="0" borderId="3" xfId="0" applyNumberFormat="1" applyFont="1" applyBorder="1" applyAlignment="1">
      <alignment horizontal="center" wrapText="1"/>
    </xf>
    <xf numFmtId="0" fontId="19" fillId="0" borderId="1" xfId="0" applyFont="1" applyBorder="1" applyAlignment="1">
      <alignment horizontal="left" vertical="center" wrapText="1"/>
    </xf>
    <xf numFmtId="0" fontId="15" fillId="0" borderId="1" xfId="4" applyNumberFormat="1" applyFont="1" applyBorder="1" applyAlignment="1" applyProtection="1">
      <alignment vertical="center" wrapText="1"/>
    </xf>
    <xf numFmtId="49" fontId="15" fillId="0" borderId="3" xfId="0" applyNumberFormat="1" applyFont="1" applyBorder="1" applyAlignment="1">
      <alignment horizontal="center" wrapText="1"/>
    </xf>
    <xf numFmtId="0" fontId="19" fillId="0" borderId="6" xfId="4" applyNumberFormat="1" applyFont="1" applyBorder="1" applyAlignment="1" applyProtection="1">
      <alignment vertical="center" wrapText="1"/>
    </xf>
    <xf numFmtId="0" fontId="15" fillId="0" borderId="1" xfId="0" applyFont="1" applyBorder="1"/>
    <xf numFmtId="0" fontId="19" fillId="0" borderId="0" xfId="0" applyFont="1" applyAlignment="1">
      <alignment vertical="top"/>
    </xf>
    <xf numFmtId="0" fontId="25" fillId="0" borderId="0" xfId="5" applyFont="1" applyAlignment="1">
      <alignment horizontal="right" vertical="top"/>
    </xf>
    <xf numFmtId="0" fontId="19" fillId="0" borderId="0" xfId="5" applyFont="1" applyAlignment="1">
      <alignment horizontal="right" vertical="top"/>
    </xf>
    <xf numFmtId="0" fontId="2" fillId="0" borderId="1" xfId="5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 wrapText="1"/>
    </xf>
    <xf numFmtId="0" fontId="15" fillId="0" borderId="1" xfId="5" applyFont="1" applyBorder="1" applyAlignment="1">
      <alignment wrapText="1"/>
    </xf>
    <xf numFmtId="0" fontId="15" fillId="0" borderId="1" xfId="5" applyFont="1" applyBorder="1" applyAlignment="1">
      <alignment horizontal="left" vertical="center"/>
    </xf>
    <xf numFmtId="0" fontId="15" fillId="0" borderId="1" xfId="5" applyFont="1" applyBorder="1" applyAlignment="1">
      <alignment horizontal="center" vertical="center"/>
    </xf>
    <xf numFmtId="0" fontId="19" fillId="0" borderId="1" xfId="5" applyFont="1" applyBorder="1" applyAlignment="1">
      <alignment vertical="center" wrapText="1"/>
    </xf>
    <xf numFmtId="0" fontId="19" fillId="0" borderId="1" xfId="5" applyFont="1" applyBorder="1" applyAlignment="1">
      <alignment horizontal="left" vertical="center"/>
    </xf>
    <xf numFmtId="2" fontId="19" fillId="0" borderId="1" xfId="5" applyNumberFormat="1" applyFont="1" applyBorder="1" applyAlignment="1">
      <alignment horizontal="center" vertical="center"/>
    </xf>
    <xf numFmtId="0" fontId="19" fillId="0" borderId="4" xfId="5" applyFont="1" applyBorder="1" applyAlignment="1">
      <alignment vertical="center" wrapText="1"/>
    </xf>
    <xf numFmtId="2" fontId="15" fillId="0" borderId="1" xfId="5" applyNumberFormat="1" applyFont="1" applyBorder="1" applyAlignment="1">
      <alignment horizontal="center" vertical="center"/>
    </xf>
    <xf numFmtId="169" fontId="15" fillId="0" borderId="1" xfId="0" applyNumberFormat="1" applyFont="1" applyBorder="1" applyAlignment="1">
      <alignment horizontal="center" vertical="center" wrapText="1"/>
    </xf>
    <xf numFmtId="169" fontId="19" fillId="0" borderId="1" xfId="0" applyNumberFormat="1" applyFont="1" applyBorder="1" applyAlignment="1">
      <alignment horizontal="center" vertical="center" wrapText="1"/>
    </xf>
    <xf numFmtId="169" fontId="15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center"/>
    </xf>
    <xf numFmtId="2" fontId="7" fillId="5" borderId="1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3" borderId="1" xfId="1" applyFont="1" applyFill="1" applyBorder="1" applyAlignment="1">
      <alignment horizontal="left" vertical="top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/>
    </xf>
    <xf numFmtId="0" fontId="2" fillId="0" borderId="3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2" fillId="0" borderId="1" xfId="0" applyFont="1" applyBorder="1"/>
    <xf numFmtId="0" fontId="7" fillId="2" borderId="1" xfId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1" xfId="1" applyFont="1" applyFill="1" applyBorder="1" applyAlignment="1">
      <alignment horizontal="left" vertical="top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9" fontId="7" fillId="2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 wrapText="1"/>
    </xf>
    <xf numFmtId="169" fontId="2" fillId="0" borderId="1" xfId="0" applyNumberFormat="1" applyFont="1" applyBorder="1" applyAlignment="1">
      <alignment horizontal="center" vertical="center"/>
    </xf>
    <xf numFmtId="169" fontId="2" fillId="3" borderId="1" xfId="1" applyNumberFormat="1" applyFont="1" applyFill="1" applyBorder="1" applyAlignment="1">
      <alignment horizontal="center" vertical="center" wrapText="1"/>
    </xf>
    <xf numFmtId="169" fontId="7" fillId="0" borderId="1" xfId="0" applyNumberFormat="1" applyFont="1" applyBorder="1" applyAlignment="1">
      <alignment horizontal="center" vertical="center"/>
    </xf>
    <xf numFmtId="169" fontId="2" fillId="4" borderId="1" xfId="0" applyNumberFormat="1" applyFont="1" applyFill="1" applyBorder="1" applyAlignment="1">
      <alignment horizontal="center" vertical="center" wrapText="1"/>
    </xf>
    <xf numFmtId="169" fontId="7" fillId="4" borderId="1" xfId="0" applyNumberFormat="1" applyFont="1" applyFill="1" applyBorder="1" applyAlignment="1">
      <alignment horizontal="center" vertical="center" wrapText="1"/>
    </xf>
    <xf numFmtId="169" fontId="7" fillId="2" borderId="1" xfId="1" applyNumberFormat="1" applyFont="1" applyFill="1" applyBorder="1" applyAlignment="1">
      <alignment horizontal="center" vertical="center" wrapText="1"/>
    </xf>
    <xf numFmtId="169" fontId="15" fillId="0" borderId="1" xfId="5" applyNumberFormat="1" applyFont="1" applyBorder="1" applyAlignment="1">
      <alignment horizontal="center" vertical="center"/>
    </xf>
    <xf numFmtId="169" fontId="19" fillId="0" borderId="1" xfId="5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169" fontId="20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horizontal="center" vertical="center"/>
    </xf>
    <xf numFmtId="0" fontId="20" fillId="0" borderId="2" xfId="0" applyNumberFormat="1" applyFont="1" applyFill="1" applyBorder="1" applyAlignment="1" applyProtection="1">
      <alignment horizontal="left" vertical="center"/>
    </xf>
    <xf numFmtId="0" fontId="20" fillId="0" borderId="3" xfId="0" applyNumberFormat="1" applyFont="1" applyFill="1" applyBorder="1" applyAlignment="1" applyProtection="1">
      <alignment horizontal="left" vertical="center"/>
    </xf>
    <xf numFmtId="0" fontId="15" fillId="0" borderId="2" xfId="0" applyNumberFormat="1" applyFont="1" applyFill="1" applyBorder="1" applyAlignment="1" applyProtection="1">
      <alignment horizontal="left" vertical="top"/>
    </xf>
    <xf numFmtId="0" fontId="15" fillId="0" borderId="3" xfId="0" applyNumberFormat="1" applyFont="1" applyFill="1" applyBorder="1" applyAlignment="1" applyProtection="1">
      <alignment horizontal="left" vertical="top"/>
    </xf>
    <xf numFmtId="0" fontId="19" fillId="0" borderId="0" xfId="0" applyFont="1" applyAlignment="1">
      <alignment horizontal="righ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9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4" fillId="0" borderId="0" xfId="5" applyFont="1" applyAlignment="1">
      <alignment horizontal="center" wrapText="1"/>
    </xf>
    <xf numFmtId="0" fontId="16" fillId="0" borderId="0" xfId="5" applyFont="1" applyAlignment="1">
      <alignment horizontal="center" wrapText="1"/>
    </xf>
    <xf numFmtId="0" fontId="19" fillId="0" borderId="0" xfId="5" applyFont="1" applyAlignment="1">
      <alignment horizontal="right" vertical="top" wrapText="1"/>
    </xf>
    <xf numFmtId="0" fontId="3" fillId="0" borderId="0" xfId="5" applyFont="1" applyAlignment="1">
      <alignment horizontal="center" vertical="center"/>
    </xf>
    <xf numFmtId="0" fontId="15" fillId="0" borderId="2" xfId="5" applyFont="1" applyBorder="1" applyAlignment="1">
      <alignment horizontal="center" vertical="center"/>
    </xf>
    <xf numFmtId="0" fontId="15" fillId="0" borderId="3" xfId="5" applyFont="1" applyBorder="1" applyAlignment="1">
      <alignment horizontal="center" vertical="center"/>
    </xf>
  </cellXfs>
  <cellStyles count="8">
    <cellStyle name="xl32" xfId="2"/>
    <cellStyle name="xl45" xfId="6"/>
    <cellStyle name="xl46" xfId="3"/>
    <cellStyle name="xl76" xfId="4"/>
    <cellStyle name="Обычный" xfId="0" builtinId="0"/>
    <cellStyle name="Обычный 2" xfId="5"/>
    <cellStyle name="Обычный_функциональная" xfId="1"/>
    <cellStyle name="Финансовый 2" xfId="7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9"/>
  <sheetViews>
    <sheetView tabSelected="1" zoomScaleNormal="100" workbookViewId="0">
      <selection activeCell="D43" sqref="D43"/>
    </sheetView>
  </sheetViews>
  <sheetFormatPr defaultRowHeight="12.75" x14ac:dyDescent="0.2"/>
  <cols>
    <col min="1" max="1" width="26.140625" customWidth="1"/>
    <col min="2" max="2" width="63.85546875" customWidth="1"/>
    <col min="3" max="3" width="11.5703125" customWidth="1"/>
    <col min="4" max="4" width="10.85546875" customWidth="1"/>
    <col min="5" max="5" width="9.85546875" customWidth="1"/>
    <col min="6" max="6" width="0.140625" customWidth="1"/>
  </cols>
  <sheetData>
    <row r="1" spans="1:7" ht="15.75" x14ac:dyDescent="0.2">
      <c r="A1" s="62"/>
      <c r="B1" s="63"/>
      <c r="C1" s="63"/>
      <c r="D1" s="63"/>
      <c r="E1" s="64" t="s">
        <v>154</v>
      </c>
      <c r="F1" s="62"/>
    </row>
    <row r="2" spans="1:7" ht="15.75" x14ac:dyDescent="0.2">
      <c r="A2" s="62"/>
      <c r="B2" s="63"/>
      <c r="C2" s="63"/>
      <c r="D2" s="63"/>
      <c r="E2" s="64" t="s">
        <v>269</v>
      </c>
      <c r="F2" s="62"/>
    </row>
    <row r="3" spans="1:7" ht="39.6" customHeight="1" x14ac:dyDescent="0.2">
      <c r="A3" s="193" t="s">
        <v>266</v>
      </c>
      <c r="B3" s="193"/>
      <c r="C3" s="193"/>
      <c r="D3" s="193"/>
      <c r="E3" s="193"/>
      <c r="F3" s="193"/>
    </row>
    <row r="4" spans="1:7" ht="32.25" customHeight="1" x14ac:dyDescent="0.2">
      <c r="A4" s="65"/>
      <c r="B4" s="65"/>
      <c r="C4" s="65"/>
      <c r="D4" s="65"/>
      <c r="E4" s="65"/>
      <c r="F4" s="65"/>
    </row>
    <row r="5" spans="1:7" ht="36.75" customHeight="1" x14ac:dyDescent="0.2">
      <c r="A5" s="194" t="s">
        <v>153</v>
      </c>
      <c r="B5" s="194"/>
      <c r="C5" s="194"/>
      <c r="D5" s="194"/>
      <c r="E5" s="194"/>
      <c r="G5" s="186"/>
    </row>
    <row r="6" spans="1:7" ht="36.75" customHeight="1" x14ac:dyDescent="0.2">
      <c r="A6" s="185"/>
      <c r="B6" s="185"/>
      <c r="C6" s="185"/>
      <c r="D6" s="185"/>
      <c r="E6" s="185"/>
      <c r="G6" s="186"/>
    </row>
    <row r="7" spans="1:7" ht="13.5" customHeight="1" x14ac:dyDescent="0.2">
      <c r="A7" s="59"/>
      <c r="B7" s="59"/>
      <c r="C7" s="59"/>
      <c r="D7" s="59"/>
      <c r="E7" s="66" t="s">
        <v>173</v>
      </c>
    </row>
    <row r="8" spans="1:7" ht="66.75" customHeight="1" x14ac:dyDescent="0.2">
      <c r="A8" s="67" t="s">
        <v>152</v>
      </c>
      <c r="B8" s="67" t="s">
        <v>3</v>
      </c>
      <c r="C8" s="11" t="s">
        <v>151</v>
      </c>
      <c r="D8" s="68" t="s">
        <v>150</v>
      </c>
      <c r="E8" s="69" t="s">
        <v>91</v>
      </c>
    </row>
    <row r="9" spans="1:7" ht="15.75" x14ac:dyDescent="0.2">
      <c r="A9" s="70" t="s">
        <v>259</v>
      </c>
      <c r="B9" s="70"/>
      <c r="C9" s="71">
        <f>C10+C11</f>
        <v>269</v>
      </c>
      <c r="D9" s="71">
        <f>D10+D11</f>
        <v>54.863</v>
      </c>
      <c r="E9" s="72">
        <f>D9/C9*100</f>
        <v>20.395167286245353</v>
      </c>
    </row>
    <row r="10" spans="1:7" ht="15.75" x14ac:dyDescent="0.2">
      <c r="A10" s="191" t="s">
        <v>234</v>
      </c>
      <c r="B10" s="192"/>
      <c r="C10" s="95">
        <f>C12+C20</f>
        <v>269</v>
      </c>
      <c r="D10" s="95">
        <f>D12+D20</f>
        <v>54.863</v>
      </c>
      <c r="E10" s="96">
        <f>D10/C10*100</f>
        <v>20.395167286245353</v>
      </c>
    </row>
    <row r="11" spans="1:7" ht="15.75" x14ac:dyDescent="0.2">
      <c r="A11" s="191" t="s">
        <v>235</v>
      </c>
      <c r="B11" s="192"/>
      <c r="C11" s="95">
        <f>C24</f>
        <v>0</v>
      </c>
      <c r="D11" s="95">
        <f>D24</f>
        <v>0</v>
      </c>
      <c r="E11" s="96" t="str">
        <f>E27</f>
        <v>-</v>
      </c>
    </row>
    <row r="12" spans="1:7" ht="17.25" customHeight="1" x14ac:dyDescent="0.2">
      <c r="A12" s="75" t="s">
        <v>249</v>
      </c>
      <c r="B12" s="85" t="s">
        <v>149</v>
      </c>
      <c r="C12" s="71">
        <f>C13</f>
        <v>40</v>
      </c>
      <c r="D12" s="71">
        <f>D13</f>
        <v>19.835570000000001</v>
      </c>
      <c r="E12" s="72">
        <f t="shared" ref="E12:E19" si="0">D12/C12*100</f>
        <v>49.588925000000003</v>
      </c>
    </row>
    <row r="13" spans="1:7" ht="15.75" x14ac:dyDescent="0.2">
      <c r="A13" s="76" t="s">
        <v>247</v>
      </c>
      <c r="B13" s="86" t="s">
        <v>148</v>
      </c>
      <c r="C13" s="73">
        <f>C14+C17</f>
        <v>40</v>
      </c>
      <c r="D13" s="73">
        <f>D14+D17</f>
        <v>19.835570000000001</v>
      </c>
      <c r="E13" s="74">
        <f t="shared" si="0"/>
        <v>49.588925000000003</v>
      </c>
    </row>
    <row r="14" spans="1:7" ht="78.75" customHeight="1" x14ac:dyDescent="0.2">
      <c r="A14" s="76" t="s">
        <v>248</v>
      </c>
      <c r="B14" s="87" t="s">
        <v>147</v>
      </c>
      <c r="C14" s="73">
        <v>40</v>
      </c>
      <c r="D14" s="73">
        <v>13.69849</v>
      </c>
      <c r="E14" s="74">
        <f t="shared" si="0"/>
        <v>34.246224999999995</v>
      </c>
    </row>
    <row r="15" spans="1:7" ht="78.75" hidden="1" customHeight="1" x14ac:dyDescent="0.25">
      <c r="A15" s="76" t="s">
        <v>146</v>
      </c>
      <c r="B15" s="88" t="s">
        <v>261</v>
      </c>
      <c r="C15" s="77"/>
      <c r="D15" s="73">
        <v>0</v>
      </c>
      <c r="E15" s="74" t="e">
        <f t="shared" si="0"/>
        <v>#DIV/0!</v>
      </c>
    </row>
    <row r="16" spans="1:7" ht="42.75" hidden="1" customHeight="1" x14ac:dyDescent="0.25">
      <c r="A16" s="76" t="s">
        <v>145</v>
      </c>
      <c r="B16" s="89" t="s">
        <v>260</v>
      </c>
      <c r="C16" s="77">
        <v>0</v>
      </c>
      <c r="D16" s="73">
        <v>0</v>
      </c>
      <c r="E16" s="74" t="e">
        <f t="shared" si="0"/>
        <v>#DIV/0!</v>
      </c>
    </row>
    <row r="17" spans="1:5" ht="49.5" customHeight="1" x14ac:dyDescent="0.2">
      <c r="A17" s="109" t="s">
        <v>262</v>
      </c>
      <c r="B17" s="102" t="s">
        <v>263</v>
      </c>
      <c r="C17" s="98">
        <v>0</v>
      </c>
      <c r="D17" s="98">
        <v>6.1370800000000001</v>
      </c>
      <c r="E17" s="99" t="s">
        <v>121</v>
      </c>
    </row>
    <row r="18" spans="1:5" ht="16.5" hidden="1" customHeight="1" x14ac:dyDescent="0.2">
      <c r="A18" s="75" t="s">
        <v>144</v>
      </c>
      <c r="B18" s="85" t="s">
        <v>143</v>
      </c>
      <c r="C18" s="71">
        <f>C19</f>
        <v>0</v>
      </c>
      <c r="D18" s="71">
        <f>D19</f>
        <v>0</v>
      </c>
      <c r="E18" s="74" t="e">
        <f t="shared" si="0"/>
        <v>#DIV/0!</v>
      </c>
    </row>
    <row r="19" spans="1:5" ht="16.5" hidden="1" customHeight="1" x14ac:dyDescent="0.2">
      <c r="A19" s="76" t="s">
        <v>142</v>
      </c>
      <c r="B19" s="86" t="s">
        <v>141</v>
      </c>
      <c r="C19" s="73">
        <v>0</v>
      </c>
      <c r="D19" s="73">
        <v>0</v>
      </c>
      <c r="E19" s="74" t="e">
        <f t="shared" si="0"/>
        <v>#DIV/0!</v>
      </c>
    </row>
    <row r="20" spans="1:5" ht="16.5" customHeight="1" x14ac:dyDescent="0.2">
      <c r="A20" s="75" t="s">
        <v>140</v>
      </c>
      <c r="B20" s="85" t="s">
        <v>139</v>
      </c>
      <c r="C20" s="71">
        <f>C21+C22+C23</f>
        <v>229</v>
      </c>
      <c r="D20" s="71">
        <f>D21+D22+D23</f>
        <v>35.027430000000003</v>
      </c>
      <c r="E20" s="72">
        <f>D20/C20*100</f>
        <v>15.295820960698691</v>
      </c>
    </row>
    <row r="21" spans="1:5" ht="53.25" customHeight="1" x14ac:dyDescent="0.2">
      <c r="A21" s="76" t="s">
        <v>138</v>
      </c>
      <c r="B21" s="87" t="s">
        <v>137</v>
      </c>
      <c r="C21" s="73">
        <v>8.8000000000000007</v>
      </c>
      <c r="D21" s="73">
        <v>5.0000000000000001E-3</v>
      </c>
      <c r="E21" s="74">
        <f>D21/C21*100</f>
        <v>5.6818181818181816E-2</v>
      </c>
    </row>
    <row r="22" spans="1:5" ht="31.5" customHeight="1" x14ac:dyDescent="0.2">
      <c r="A22" s="78" t="s">
        <v>136</v>
      </c>
      <c r="B22" s="87" t="s">
        <v>135</v>
      </c>
      <c r="C22" s="73">
        <v>2.4</v>
      </c>
      <c r="D22" s="73">
        <v>3.0569999999999999</v>
      </c>
      <c r="E22" s="74">
        <f>D22/C22*100</f>
        <v>127.375</v>
      </c>
    </row>
    <row r="23" spans="1:5" ht="34.5" customHeight="1" x14ac:dyDescent="0.2">
      <c r="A23" s="78" t="s">
        <v>134</v>
      </c>
      <c r="B23" s="87" t="s">
        <v>133</v>
      </c>
      <c r="C23" s="73">
        <v>217.8</v>
      </c>
      <c r="D23" s="73">
        <v>31.965430000000001</v>
      </c>
      <c r="E23" s="74">
        <f>D23/C23*100</f>
        <v>14.676505968778697</v>
      </c>
    </row>
    <row r="24" spans="1:5" s="34" customFormat="1" ht="21.75" hidden="1" customHeight="1" x14ac:dyDescent="0.2">
      <c r="A24" s="189" t="s">
        <v>132</v>
      </c>
      <c r="B24" s="190"/>
      <c r="C24" s="187">
        <f>C27</f>
        <v>0</v>
      </c>
      <c r="D24" s="187">
        <f>D27</f>
        <v>0</v>
      </c>
      <c r="E24" s="72"/>
    </row>
    <row r="25" spans="1:5" s="34" customFormat="1" ht="29.25" hidden="1" customHeight="1" x14ac:dyDescent="0.25">
      <c r="A25" s="79">
        <v>1.14E+16</v>
      </c>
      <c r="B25" s="80" t="s">
        <v>131</v>
      </c>
      <c r="C25" s="187">
        <f>C26</f>
        <v>0</v>
      </c>
      <c r="D25" s="187">
        <f>D26</f>
        <v>0</v>
      </c>
      <c r="E25" s="74"/>
    </row>
    <row r="26" spans="1:5" s="34" customFormat="1" ht="65.25" hidden="1" customHeight="1" x14ac:dyDescent="0.25">
      <c r="A26" s="81" t="s">
        <v>130</v>
      </c>
      <c r="B26" s="82" t="s">
        <v>129</v>
      </c>
      <c r="C26" s="188">
        <v>0</v>
      </c>
      <c r="D26" s="188">
        <v>0</v>
      </c>
      <c r="E26" s="74"/>
    </row>
    <row r="27" spans="1:5" s="34" customFormat="1" ht="40.5" hidden="1" customHeight="1" x14ac:dyDescent="0.2">
      <c r="A27" s="83" t="s">
        <v>128</v>
      </c>
      <c r="B27" s="90" t="s">
        <v>127</v>
      </c>
      <c r="C27" s="187">
        <f>C28</f>
        <v>0</v>
      </c>
      <c r="D27" s="187">
        <f>D28</f>
        <v>0</v>
      </c>
      <c r="E27" s="72" t="s">
        <v>121</v>
      </c>
    </row>
    <row r="28" spans="1:5" s="34" customFormat="1" ht="34.5" hidden="1" customHeight="1" x14ac:dyDescent="0.2">
      <c r="A28" s="84" t="s">
        <v>126</v>
      </c>
      <c r="B28" s="87" t="s">
        <v>256</v>
      </c>
      <c r="C28" s="188">
        <v>0</v>
      </c>
      <c r="D28" s="188">
        <v>0</v>
      </c>
      <c r="E28" s="74" t="s">
        <v>121</v>
      </c>
    </row>
    <row r="29" spans="1:5" s="34" customFormat="1" ht="29.25" hidden="1" customHeight="1" x14ac:dyDescent="0.2">
      <c r="A29" s="40" t="s">
        <v>125</v>
      </c>
      <c r="B29" s="39" t="s">
        <v>124</v>
      </c>
      <c r="C29" s="57">
        <f>C30</f>
        <v>0</v>
      </c>
      <c r="D29" s="55">
        <f>D30</f>
        <v>0</v>
      </c>
      <c r="E29" s="30" t="s">
        <v>121</v>
      </c>
    </row>
    <row r="30" spans="1:5" s="34" customFormat="1" ht="29.25" hidden="1" customHeight="1" x14ac:dyDescent="0.2">
      <c r="A30" s="38" t="s">
        <v>123</v>
      </c>
      <c r="B30" s="37" t="s">
        <v>122</v>
      </c>
      <c r="C30" s="58">
        <v>0</v>
      </c>
      <c r="D30" s="56">
        <v>0</v>
      </c>
      <c r="E30" s="30" t="s">
        <v>121</v>
      </c>
    </row>
    <row r="31" spans="1:5" s="34" customFormat="1" ht="30" hidden="1" customHeight="1" x14ac:dyDescent="0.2">
      <c r="A31" s="36" t="s">
        <v>120</v>
      </c>
      <c r="B31" s="35" t="s">
        <v>119</v>
      </c>
      <c r="C31" s="20">
        <f>C32+C40</f>
        <v>1406520</v>
      </c>
      <c r="D31" s="20">
        <f>D32+D40</f>
        <v>1136562</v>
      </c>
      <c r="E31" s="20">
        <f>E32</f>
        <v>80.806671785683818</v>
      </c>
    </row>
    <row r="32" spans="1:5" s="34" customFormat="1" ht="39.75" hidden="1" customHeight="1" x14ac:dyDescent="0.2">
      <c r="A32" s="36" t="s">
        <v>118</v>
      </c>
      <c r="B32" s="35" t="s">
        <v>117</v>
      </c>
      <c r="C32" s="20">
        <f>C33+C35+C37</f>
        <v>1406520</v>
      </c>
      <c r="D32" s="20">
        <f>D33+D35+D37</f>
        <v>1136562</v>
      </c>
      <c r="E32" s="17">
        <f>D32/C32*100</f>
        <v>80.806671785683818</v>
      </c>
    </row>
    <row r="33" spans="1:5" ht="27.75" hidden="1" customHeight="1" x14ac:dyDescent="0.2">
      <c r="A33" s="33" t="s">
        <v>116</v>
      </c>
      <c r="B33" s="27" t="s">
        <v>115</v>
      </c>
      <c r="C33" s="20">
        <f>C34</f>
        <v>778600</v>
      </c>
      <c r="D33" s="20">
        <f>D34</f>
        <v>580300</v>
      </c>
      <c r="E33" s="20">
        <f>E34</f>
        <v>74.531209863858209</v>
      </c>
    </row>
    <row r="34" spans="1:5" ht="25.5" hidden="1" x14ac:dyDescent="0.2">
      <c r="A34" s="24" t="s">
        <v>114</v>
      </c>
      <c r="B34" s="25" t="s">
        <v>113</v>
      </c>
      <c r="C34" s="17">
        <v>778600</v>
      </c>
      <c r="D34" s="17">
        <v>580300</v>
      </c>
      <c r="E34" s="17">
        <f t="shared" ref="E34:E42" si="1">D34/C34*100</f>
        <v>74.531209863858209</v>
      </c>
    </row>
    <row r="35" spans="1:5" ht="25.5" hidden="1" x14ac:dyDescent="0.2">
      <c r="A35" s="28" t="s">
        <v>112</v>
      </c>
      <c r="B35" s="27" t="s">
        <v>111</v>
      </c>
      <c r="C35" s="26">
        <f>C36</f>
        <v>77200</v>
      </c>
      <c r="D35" s="32">
        <f>D36</f>
        <v>57900</v>
      </c>
      <c r="E35" s="17">
        <f t="shared" si="1"/>
        <v>75</v>
      </c>
    </row>
    <row r="36" spans="1:5" ht="25.5" hidden="1" x14ac:dyDescent="0.2">
      <c r="A36" s="31" t="s">
        <v>110</v>
      </c>
      <c r="B36" s="25" t="s">
        <v>109</v>
      </c>
      <c r="C36" s="30">
        <v>77200</v>
      </c>
      <c r="D36" s="29">
        <v>57900</v>
      </c>
      <c r="E36" s="17">
        <f t="shared" si="1"/>
        <v>75</v>
      </c>
    </row>
    <row r="37" spans="1:5" hidden="1" x14ac:dyDescent="0.2">
      <c r="A37" s="28" t="s">
        <v>108</v>
      </c>
      <c r="B37" s="27" t="s">
        <v>45</v>
      </c>
      <c r="C37" s="26">
        <f>C38+C39</f>
        <v>550720</v>
      </c>
      <c r="D37" s="26">
        <f>D38+D39</f>
        <v>498362</v>
      </c>
      <c r="E37" s="20">
        <f t="shared" si="1"/>
        <v>90.492809413131909</v>
      </c>
    </row>
    <row r="38" spans="1:5" ht="38.25" hidden="1" x14ac:dyDescent="0.2">
      <c r="A38" s="24" t="s">
        <v>107</v>
      </c>
      <c r="B38" s="25" t="s">
        <v>106</v>
      </c>
      <c r="C38" s="17">
        <v>493820</v>
      </c>
      <c r="D38" s="17">
        <v>460320</v>
      </c>
      <c r="E38" s="17">
        <f t="shared" si="1"/>
        <v>93.216151634198695</v>
      </c>
    </row>
    <row r="39" spans="1:5" ht="51" hidden="1" x14ac:dyDescent="0.2">
      <c r="A39" s="24" t="s">
        <v>105</v>
      </c>
      <c r="B39" s="23" t="s">
        <v>104</v>
      </c>
      <c r="C39" s="17">
        <v>56900</v>
      </c>
      <c r="D39" s="17">
        <v>38042</v>
      </c>
      <c r="E39" s="17">
        <f t="shared" si="1"/>
        <v>66.857644991212652</v>
      </c>
    </row>
    <row r="40" spans="1:5" ht="76.5" hidden="1" x14ac:dyDescent="0.2">
      <c r="A40" s="22" t="s">
        <v>103</v>
      </c>
      <c r="B40" s="21" t="s">
        <v>102</v>
      </c>
      <c r="C40" s="20">
        <f>C41</f>
        <v>0</v>
      </c>
      <c r="D40" s="20">
        <f>D41</f>
        <v>0</v>
      </c>
      <c r="E40" s="17" t="e">
        <f t="shared" si="1"/>
        <v>#DIV/0!</v>
      </c>
    </row>
    <row r="41" spans="1:5" ht="25.5" hidden="1" x14ac:dyDescent="0.2">
      <c r="A41" s="19" t="s">
        <v>101</v>
      </c>
      <c r="B41" s="18" t="s">
        <v>100</v>
      </c>
      <c r="C41" s="17"/>
      <c r="D41" s="17"/>
      <c r="E41" s="17" t="e">
        <f t="shared" si="1"/>
        <v>#DIV/0!</v>
      </c>
    </row>
    <row r="42" spans="1:5" ht="25.5" hidden="1" x14ac:dyDescent="0.2">
      <c r="A42" s="19" t="s">
        <v>99</v>
      </c>
      <c r="B42" s="18" t="s">
        <v>98</v>
      </c>
      <c r="C42" s="17"/>
      <c r="D42" s="17"/>
      <c r="E42" s="17" t="e">
        <f t="shared" si="1"/>
        <v>#DIV/0!</v>
      </c>
    </row>
    <row r="43" spans="1:5" x14ac:dyDescent="0.2">
      <c r="C43" s="16"/>
    </row>
    <row r="44" spans="1:5" x14ac:dyDescent="0.2">
      <c r="C44" s="16"/>
    </row>
    <row r="45" spans="1:5" x14ac:dyDescent="0.2">
      <c r="C45" s="16"/>
    </row>
    <row r="46" spans="1:5" x14ac:dyDescent="0.2">
      <c r="C46" s="16"/>
    </row>
    <row r="47" spans="1:5" x14ac:dyDescent="0.2">
      <c r="C47" s="16"/>
    </row>
    <row r="48" spans="1:5" x14ac:dyDescent="0.2">
      <c r="C48" s="16"/>
    </row>
    <row r="49" spans="3:3" x14ac:dyDescent="0.2">
      <c r="C49" s="16"/>
    </row>
    <row r="50" spans="3:3" x14ac:dyDescent="0.2">
      <c r="C50" s="16"/>
    </row>
    <row r="51" spans="3:3" x14ac:dyDescent="0.2">
      <c r="C51" s="16"/>
    </row>
    <row r="52" spans="3:3" x14ac:dyDescent="0.2">
      <c r="C52" s="16"/>
    </row>
    <row r="53" spans="3:3" x14ac:dyDescent="0.2">
      <c r="C53" s="16"/>
    </row>
    <row r="54" spans="3:3" x14ac:dyDescent="0.2">
      <c r="C54" s="16"/>
    </row>
    <row r="55" spans="3:3" x14ac:dyDescent="0.2">
      <c r="C55" s="16"/>
    </row>
    <row r="56" spans="3:3" x14ac:dyDescent="0.2">
      <c r="C56" s="16"/>
    </row>
    <row r="57" spans="3:3" x14ac:dyDescent="0.2">
      <c r="C57" s="16"/>
    </row>
    <row r="58" spans="3:3" x14ac:dyDescent="0.2">
      <c r="C58" s="16"/>
    </row>
    <row r="59" spans="3:3" x14ac:dyDescent="0.2">
      <c r="C59" s="16"/>
    </row>
    <row r="60" spans="3:3" x14ac:dyDescent="0.2">
      <c r="C60" s="16"/>
    </row>
    <row r="61" spans="3:3" x14ac:dyDescent="0.2">
      <c r="C61" s="16"/>
    </row>
    <row r="62" spans="3:3" x14ac:dyDescent="0.2">
      <c r="C62" s="16"/>
    </row>
    <row r="63" spans="3:3" x14ac:dyDescent="0.2">
      <c r="C63" s="16"/>
    </row>
    <row r="64" spans="3:3" x14ac:dyDescent="0.2">
      <c r="C64" s="16"/>
    </row>
    <row r="65" spans="3:3" x14ac:dyDescent="0.2">
      <c r="C65" s="16"/>
    </row>
    <row r="66" spans="3:3" x14ac:dyDescent="0.2">
      <c r="C66" s="16"/>
    </row>
    <row r="67" spans="3:3" x14ac:dyDescent="0.2">
      <c r="C67" s="16"/>
    </row>
    <row r="68" spans="3:3" x14ac:dyDescent="0.2">
      <c r="C68" s="16"/>
    </row>
    <row r="69" spans="3:3" x14ac:dyDescent="0.2">
      <c r="C69" s="16"/>
    </row>
    <row r="70" spans="3:3" x14ac:dyDescent="0.2">
      <c r="C70" s="16"/>
    </row>
    <row r="71" spans="3:3" x14ac:dyDescent="0.2">
      <c r="C71" s="16"/>
    </row>
    <row r="72" spans="3:3" x14ac:dyDescent="0.2">
      <c r="C72" s="16"/>
    </row>
    <row r="73" spans="3:3" x14ac:dyDescent="0.2">
      <c r="C73" s="16"/>
    </row>
    <row r="74" spans="3:3" x14ac:dyDescent="0.2">
      <c r="C74" s="16"/>
    </row>
    <row r="75" spans="3:3" x14ac:dyDescent="0.2">
      <c r="C75" s="16"/>
    </row>
    <row r="76" spans="3:3" x14ac:dyDescent="0.2">
      <c r="C76" s="16"/>
    </row>
    <row r="77" spans="3:3" x14ac:dyDescent="0.2">
      <c r="C77" s="16"/>
    </row>
    <row r="78" spans="3:3" x14ac:dyDescent="0.2">
      <c r="C78" s="16"/>
    </row>
    <row r="79" spans="3:3" x14ac:dyDescent="0.2">
      <c r="C79" s="16"/>
    </row>
    <row r="80" spans="3:3" x14ac:dyDescent="0.2">
      <c r="C80" s="16"/>
    </row>
    <row r="81" spans="3:3" x14ac:dyDescent="0.2">
      <c r="C81" s="16"/>
    </row>
    <row r="82" spans="3:3" x14ac:dyDescent="0.2">
      <c r="C82" s="16"/>
    </row>
    <row r="83" spans="3:3" x14ac:dyDescent="0.2">
      <c r="C83" s="16"/>
    </row>
    <row r="84" spans="3:3" x14ac:dyDescent="0.2">
      <c r="C84" s="16"/>
    </row>
    <row r="85" spans="3:3" x14ac:dyDescent="0.2">
      <c r="C85" s="16"/>
    </row>
    <row r="86" spans="3:3" x14ac:dyDescent="0.2">
      <c r="C86" s="16"/>
    </row>
    <row r="87" spans="3:3" x14ac:dyDescent="0.2">
      <c r="C87" s="16"/>
    </row>
    <row r="88" spans="3:3" x14ac:dyDescent="0.2">
      <c r="C88" s="16"/>
    </row>
    <row r="89" spans="3:3" x14ac:dyDescent="0.2">
      <c r="C89" s="16"/>
    </row>
    <row r="90" spans="3:3" x14ac:dyDescent="0.2">
      <c r="C90" s="16"/>
    </row>
    <row r="91" spans="3:3" x14ac:dyDescent="0.2">
      <c r="C91" s="16"/>
    </row>
    <row r="92" spans="3:3" x14ac:dyDescent="0.2">
      <c r="C92" s="16"/>
    </row>
    <row r="93" spans="3:3" x14ac:dyDescent="0.2">
      <c r="C93" s="16"/>
    </row>
    <row r="94" spans="3:3" x14ac:dyDescent="0.2">
      <c r="C94" s="16"/>
    </row>
    <row r="95" spans="3:3" x14ac:dyDescent="0.2">
      <c r="C95" s="16"/>
    </row>
    <row r="96" spans="3:3" x14ac:dyDescent="0.2">
      <c r="C96" s="16"/>
    </row>
    <row r="97" spans="3:3" x14ac:dyDescent="0.2">
      <c r="C97" s="16"/>
    </row>
    <row r="98" spans="3:3" x14ac:dyDescent="0.2">
      <c r="C98" s="16"/>
    </row>
    <row r="99" spans="3:3" x14ac:dyDescent="0.2">
      <c r="C99" s="16"/>
    </row>
    <row r="100" spans="3:3" x14ac:dyDescent="0.2">
      <c r="C100" s="16"/>
    </row>
    <row r="101" spans="3:3" x14ac:dyDescent="0.2">
      <c r="C101" s="16"/>
    </row>
    <row r="102" spans="3:3" x14ac:dyDescent="0.2">
      <c r="C102" s="16"/>
    </row>
    <row r="103" spans="3:3" x14ac:dyDescent="0.2">
      <c r="C103" s="16"/>
    </row>
    <row r="104" spans="3:3" x14ac:dyDescent="0.2">
      <c r="C104" s="16"/>
    </row>
    <row r="105" spans="3:3" x14ac:dyDescent="0.2">
      <c r="C105" s="16"/>
    </row>
    <row r="106" spans="3:3" x14ac:dyDescent="0.2">
      <c r="C106" s="16"/>
    </row>
    <row r="107" spans="3:3" x14ac:dyDescent="0.2">
      <c r="C107" s="16"/>
    </row>
    <row r="108" spans="3:3" x14ac:dyDescent="0.2">
      <c r="C108" s="16"/>
    </row>
    <row r="109" spans="3:3" x14ac:dyDescent="0.2">
      <c r="C109" s="16"/>
    </row>
    <row r="110" spans="3:3" x14ac:dyDescent="0.2">
      <c r="C110" s="16"/>
    </row>
    <row r="111" spans="3:3" x14ac:dyDescent="0.2">
      <c r="C111" s="16"/>
    </row>
    <row r="112" spans="3:3" x14ac:dyDescent="0.2">
      <c r="C112" s="16"/>
    </row>
    <row r="113" spans="3:3" x14ac:dyDescent="0.2">
      <c r="C113" s="16"/>
    </row>
    <row r="114" spans="3:3" x14ac:dyDescent="0.2">
      <c r="C114" s="16"/>
    </row>
    <row r="115" spans="3:3" x14ac:dyDescent="0.2">
      <c r="C115" s="16"/>
    </row>
    <row r="116" spans="3:3" x14ac:dyDescent="0.2">
      <c r="C116" s="16"/>
    </row>
    <row r="117" spans="3:3" x14ac:dyDescent="0.2">
      <c r="C117" s="16"/>
    </row>
    <row r="118" spans="3:3" x14ac:dyDescent="0.2">
      <c r="C118" s="16"/>
    </row>
    <row r="119" spans="3:3" x14ac:dyDescent="0.2">
      <c r="C119" s="16"/>
    </row>
    <row r="120" spans="3:3" x14ac:dyDescent="0.2">
      <c r="C120" s="16"/>
    </row>
    <row r="121" spans="3:3" x14ac:dyDescent="0.2">
      <c r="C121" s="16"/>
    </row>
    <row r="122" spans="3:3" x14ac:dyDescent="0.2">
      <c r="C122" s="16"/>
    </row>
    <row r="123" spans="3:3" x14ac:dyDescent="0.2">
      <c r="C123" s="16"/>
    </row>
    <row r="124" spans="3:3" x14ac:dyDescent="0.2">
      <c r="C124" s="16"/>
    </row>
    <row r="125" spans="3:3" x14ac:dyDescent="0.2">
      <c r="C125" s="16"/>
    </row>
    <row r="126" spans="3:3" x14ac:dyDescent="0.2">
      <c r="C126" s="16"/>
    </row>
    <row r="127" spans="3:3" x14ac:dyDescent="0.2">
      <c r="C127" s="16"/>
    </row>
    <row r="128" spans="3:3" x14ac:dyDescent="0.2">
      <c r="C128" s="16"/>
    </row>
    <row r="129" spans="3:3" x14ac:dyDescent="0.2">
      <c r="C129" s="16"/>
    </row>
    <row r="130" spans="3:3" x14ac:dyDescent="0.2">
      <c r="C130" s="16"/>
    </row>
    <row r="131" spans="3:3" x14ac:dyDescent="0.2">
      <c r="C131" s="16"/>
    </row>
    <row r="132" spans="3:3" x14ac:dyDescent="0.2">
      <c r="C132" s="16"/>
    </row>
    <row r="133" spans="3:3" x14ac:dyDescent="0.2">
      <c r="C133" s="16"/>
    </row>
    <row r="134" spans="3:3" x14ac:dyDescent="0.2">
      <c r="C134" s="16"/>
    </row>
    <row r="135" spans="3:3" x14ac:dyDescent="0.2">
      <c r="C135" s="16"/>
    </row>
    <row r="136" spans="3:3" x14ac:dyDescent="0.2">
      <c r="C136" s="16"/>
    </row>
    <row r="137" spans="3:3" x14ac:dyDescent="0.2">
      <c r="C137" s="16"/>
    </row>
    <row r="138" spans="3:3" x14ac:dyDescent="0.2">
      <c r="C138" s="16"/>
    </row>
    <row r="139" spans="3:3" x14ac:dyDescent="0.2">
      <c r="C139" s="16"/>
    </row>
    <row r="140" spans="3:3" x14ac:dyDescent="0.2">
      <c r="C140" s="16"/>
    </row>
    <row r="141" spans="3:3" x14ac:dyDescent="0.2">
      <c r="C141" s="16"/>
    </row>
    <row r="142" spans="3:3" x14ac:dyDescent="0.2">
      <c r="C142" s="16"/>
    </row>
    <row r="143" spans="3:3" x14ac:dyDescent="0.2">
      <c r="C143" s="16"/>
    </row>
    <row r="144" spans="3:3" x14ac:dyDescent="0.2">
      <c r="C144" s="16"/>
    </row>
    <row r="145" spans="3:3" x14ac:dyDescent="0.2">
      <c r="C145" s="16"/>
    </row>
    <row r="146" spans="3:3" x14ac:dyDescent="0.2">
      <c r="C146" s="16"/>
    </row>
    <row r="147" spans="3:3" x14ac:dyDescent="0.2">
      <c r="C147" s="16"/>
    </row>
    <row r="148" spans="3:3" x14ac:dyDescent="0.2">
      <c r="C148" s="16"/>
    </row>
    <row r="149" spans="3:3" x14ac:dyDescent="0.2">
      <c r="C149" s="16"/>
    </row>
    <row r="150" spans="3:3" x14ac:dyDescent="0.2">
      <c r="C150" s="16"/>
    </row>
    <row r="151" spans="3:3" x14ac:dyDescent="0.2">
      <c r="C151" s="16"/>
    </row>
    <row r="152" spans="3:3" x14ac:dyDescent="0.2">
      <c r="C152" s="16"/>
    </row>
    <row r="153" spans="3:3" x14ac:dyDescent="0.2">
      <c r="C153" s="16"/>
    </row>
    <row r="154" spans="3:3" x14ac:dyDescent="0.2">
      <c r="C154" s="16"/>
    </row>
    <row r="155" spans="3:3" x14ac:dyDescent="0.2">
      <c r="C155" s="16"/>
    </row>
    <row r="156" spans="3:3" x14ac:dyDescent="0.2">
      <c r="C156" s="16"/>
    </row>
    <row r="157" spans="3:3" x14ac:dyDescent="0.2">
      <c r="C157" s="16"/>
    </row>
    <row r="158" spans="3:3" x14ac:dyDescent="0.2">
      <c r="C158" s="16"/>
    </row>
    <row r="159" spans="3:3" x14ac:dyDescent="0.2">
      <c r="C159" s="16"/>
    </row>
    <row r="160" spans="3:3" x14ac:dyDescent="0.2">
      <c r="C160" s="16"/>
    </row>
    <row r="161" spans="3:3" x14ac:dyDescent="0.2">
      <c r="C161" s="16"/>
    </row>
    <row r="162" spans="3:3" x14ac:dyDescent="0.2">
      <c r="C162" s="16"/>
    </row>
    <row r="163" spans="3:3" x14ac:dyDescent="0.2">
      <c r="C163" s="16"/>
    </row>
    <row r="164" spans="3:3" x14ac:dyDescent="0.2">
      <c r="C164" s="16"/>
    </row>
    <row r="165" spans="3:3" x14ac:dyDescent="0.2">
      <c r="C165" s="16"/>
    </row>
    <row r="166" spans="3:3" x14ac:dyDescent="0.2">
      <c r="C166" s="16"/>
    </row>
    <row r="167" spans="3:3" x14ac:dyDescent="0.2">
      <c r="C167" s="16"/>
    </row>
    <row r="168" spans="3:3" x14ac:dyDescent="0.2">
      <c r="C168" s="16"/>
    </row>
    <row r="169" spans="3:3" x14ac:dyDescent="0.2">
      <c r="C169" s="16"/>
    </row>
    <row r="170" spans="3:3" x14ac:dyDescent="0.2">
      <c r="C170" s="16"/>
    </row>
    <row r="171" spans="3:3" x14ac:dyDescent="0.2">
      <c r="C171" s="16"/>
    </row>
    <row r="172" spans="3:3" x14ac:dyDescent="0.2">
      <c r="C172" s="16"/>
    </row>
    <row r="173" spans="3:3" x14ac:dyDescent="0.2">
      <c r="C173" s="16"/>
    </row>
    <row r="174" spans="3:3" x14ac:dyDescent="0.2">
      <c r="C174" s="16"/>
    </row>
    <row r="175" spans="3:3" x14ac:dyDescent="0.2">
      <c r="C175" s="16"/>
    </row>
    <row r="176" spans="3:3" x14ac:dyDescent="0.2">
      <c r="C176" s="16"/>
    </row>
    <row r="177" spans="3:3" x14ac:dyDescent="0.2">
      <c r="C177" s="16"/>
    </row>
    <row r="178" spans="3:3" x14ac:dyDescent="0.2">
      <c r="C178" s="16"/>
    </row>
    <row r="179" spans="3:3" x14ac:dyDescent="0.2">
      <c r="C179" s="16"/>
    </row>
  </sheetData>
  <mergeCells count="5">
    <mergeCell ref="A24:B24"/>
    <mergeCell ref="A10:B10"/>
    <mergeCell ref="A11:B11"/>
    <mergeCell ref="A3:F3"/>
    <mergeCell ref="A5:E5"/>
  </mergeCells>
  <pageMargins left="0.98425196850393704" right="0.59055118110236227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opLeftCell="A7" zoomScaleNormal="100" workbookViewId="0">
      <selection activeCell="D26" sqref="D26"/>
    </sheetView>
  </sheetViews>
  <sheetFormatPr defaultRowHeight="12.75" x14ac:dyDescent="0.2"/>
  <cols>
    <col min="1" max="1" width="50.5703125" customWidth="1"/>
    <col min="2" max="2" width="9" customWidth="1"/>
    <col min="3" max="3" width="24.28515625" customWidth="1"/>
    <col min="4" max="4" width="15.42578125" customWidth="1"/>
    <col min="5" max="5" width="15" customWidth="1"/>
    <col min="6" max="6" width="11.7109375" customWidth="1"/>
  </cols>
  <sheetData>
    <row r="1" spans="1:6" ht="15.75" x14ac:dyDescent="0.2">
      <c r="A1" s="62"/>
      <c r="B1" s="62"/>
      <c r="C1" s="63"/>
      <c r="D1" s="63"/>
      <c r="E1" s="63"/>
      <c r="F1" s="64" t="s">
        <v>175</v>
      </c>
    </row>
    <row r="2" spans="1:6" ht="15.75" x14ac:dyDescent="0.2">
      <c r="A2" s="62"/>
      <c r="B2" s="62"/>
      <c r="C2" s="63"/>
      <c r="D2" s="63"/>
      <c r="E2" s="63"/>
      <c r="F2" s="64" t="str">
        <f>'Прил 1'!E2</f>
        <v xml:space="preserve">к Постановлению № 15 от 17 июля 2025 г. </v>
      </c>
    </row>
    <row r="3" spans="1:6" ht="35.25" customHeight="1" x14ac:dyDescent="0.2">
      <c r="A3" s="193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II квартал 2025 год" 
</v>
      </c>
      <c r="B3" s="193"/>
      <c r="C3" s="193"/>
      <c r="D3" s="193"/>
      <c r="E3" s="193"/>
      <c r="F3" s="193"/>
    </row>
    <row r="4" spans="1:6" ht="35.25" customHeight="1" x14ac:dyDescent="0.2">
      <c r="A4" s="65"/>
      <c r="B4" s="65"/>
      <c r="C4" s="65"/>
      <c r="D4" s="65"/>
      <c r="E4" s="65"/>
      <c r="F4" s="65"/>
    </row>
    <row r="5" spans="1:6" ht="32.25" customHeight="1" x14ac:dyDescent="0.2">
      <c r="A5" s="195" t="s">
        <v>174</v>
      </c>
      <c r="B5" s="195"/>
      <c r="C5" s="195"/>
      <c r="D5" s="195"/>
      <c r="E5" s="195"/>
      <c r="F5" s="195"/>
    </row>
    <row r="6" spans="1:6" ht="32.25" customHeight="1" x14ac:dyDescent="0.2">
      <c r="A6" s="60"/>
      <c r="B6" s="60"/>
      <c r="C6" s="60"/>
      <c r="D6" s="60"/>
      <c r="E6" s="60"/>
      <c r="F6" s="60"/>
    </row>
    <row r="7" spans="1:6" x14ac:dyDescent="0.2">
      <c r="A7" s="1"/>
      <c r="B7" s="1"/>
      <c r="C7" s="1"/>
      <c r="D7" s="1"/>
      <c r="E7" s="1"/>
      <c r="F7" s="2" t="s">
        <v>173</v>
      </c>
    </row>
    <row r="8" spans="1:6" ht="42.75" customHeight="1" x14ac:dyDescent="0.2">
      <c r="A8" s="198" t="s">
        <v>172</v>
      </c>
      <c r="B8" s="198" t="s">
        <v>171</v>
      </c>
      <c r="C8" s="198"/>
      <c r="D8" s="196" t="s">
        <v>170</v>
      </c>
      <c r="E8" s="196" t="s">
        <v>169</v>
      </c>
      <c r="F8" s="196" t="s">
        <v>91</v>
      </c>
    </row>
    <row r="9" spans="1:6" ht="60" customHeight="1" x14ac:dyDescent="0.2">
      <c r="A9" s="198"/>
      <c r="B9" s="91" t="s">
        <v>168</v>
      </c>
      <c r="C9" s="91" t="s">
        <v>167</v>
      </c>
      <c r="D9" s="197"/>
      <c r="E9" s="197"/>
      <c r="F9" s="197"/>
    </row>
    <row r="10" spans="1:6" ht="20.25" customHeight="1" x14ac:dyDescent="0.2">
      <c r="A10" s="92" t="s">
        <v>119</v>
      </c>
      <c r="B10" s="93">
        <v>991</v>
      </c>
      <c r="C10" s="94" t="s">
        <v>120</v>
      </c>
      <c r="D10" s="95">
        <f>D11+D21</f>
        <v>2341.9</v>
      </c>
      <c r="E10" s="95">
        <f>E11+E21</f>
        <v>1302.4100000000001</v>
      </c>
      <c r="F10" s="96">
        <f t="shared" ref="F10:F23" si="0">E10/D10*100</f>
        <v>55.613390836500272</v>
      </c>
    </row>
    <row r="11" spans="1:6" ht="49.5" customHeight="1" x14ac:dyDescent="0.2">
      <c r="A11" s="92" t="s">
        <v>117</v>
      </c>
      <c r="B11" s="93">
        <v>991</v>
      </c>
      <c r="C11" s="94" t="s">
        <v>118</v>
      </c>
      <c r="D11" s="95">
        <f>D12+D14+D18+D16+D24</f>
        <v>2341.9</v>
      </c>
      <c r="E11" s="95">
        <f>E12+E14+E18+E16+E24</f>
        <v>1302.4100000000001</v>
      </c>
      <c r="F11" s="96">
        <f t="shared" si="0"/>
        <v>55.613390836500272</v>
      </c>
    </row>
    <row r="12" spans="1:6" ht="31.5" customHeight="1" x14ac:dyDescent="0.2">
      <c r="A12" s="100" t="s">
        <v>115</v>
      </c>
      <c r="B12" s="93">
        <v>991</v>
      </c>
      <c r="C12" s="101" t="s">
        <v>236</v>
      </c>
      <c r="D12" s="95">
        <f>D13</f>
        <v>1429.7</v>
      </c>
      <c r="E12" s="95">
        <f>E13</f>
        <v>714.96</v>
      </c>
      <c r="F12" s="96">
        <f t="shared" si="0"/>
        <v>50.007693921801774</v>
      </c>
    </row>
    <row r="13" spans="1:6" ht="31.5" customHeight="1" x14ac:dyDescent="0.2">
      <c r="A13" s="102" t="s">
        <v>113</v>
      </c>
      <c r="B13" s="97">
        <v>991</v>
      </c>
      <c r="C13" s="103" t="s">
        <v>166</v>
      </c>
      <c r="D13" s="98">
        <v>1429.7</v>
      </c>
      <c r="E13" s="98">
        <v>714.96</v>
      </c>
      <c r="F13" s="99">
        <f t="shared" si="0"/>
        <v>50.007693921801774</v>
      </c>
    </row>
    <row r="14" spans="1:6" ht="34.5" customHeight="1" x14ac:dyDescent="0.2">
      <c r="A14" s="100" t="s">
        <v>111</v>
      </c>
      <c r="B14" s="93">
        <v>991</v>
      </c>
      <c r="C14" s="101" t="s">
        <v>237</v>
      </c>
      <c r="D14" s="95">
        <f>D15</f>
        <v>252.9</v>
      </c>
      <c r="E14" s="95">
        <f>E15</f>
        <v>126.45</v>
      </c>
      <c r="F14" s="96">
        <f t="shared" si="0"/>
        <v>50</v>
      </c>
    </row>
    <row r="15" spans="1:6" ht="63" x14ac:dyDescent="0.2">
      <c r="A15" s="102" t="s">
        <v>109</v>
      </c>
      <c r="B15" s="97">
        <v>991</v>
      </c>
      <c r="C15" s="103" t="s">
        <v>238</v>
      </c>
      <c r="D15" s="98">
        <v>252.9</v>
      </c>
      <c r="E15" s="98">
        <v>126.45</v>
      </c>
      <c r="F15" s="99">
        <f t="shared" si="0"/>
        <v>50</v>
      </c>
    </row>
    <row r="16" spans="1:6" ht="34.5" customHeight="1" x14ac:dyDescent="0.2">
      <c r="A16" s="100" t="s">
        <v>165</v>
      </c>
      <c r="B16" s="93">
        <v>991</v>
      </c>
      <c r="C16" s="101" t="s">
        <v>164</v>
      </c>
      <c r="D16" s="95">
        <f>D17</f>
        <v>659.3</v>
      </c>
      <c r="E16" s="95">
        <f>E17</f>
        <v>461</v>
      </c>
      <c r="F16" s="96">
        <f t="shared" si="0"/>
        <v>69.922645229789168</v>
      </c>
    </row>
    <row r="17" spans="1:6" ht="47.25" customHeight="1" x14ac:dyDescent="0.2">
      <c r="A17" s="102" t="s">
        <v>163</v>
      </c>
      <c r="B17" s="97">
        <v>991</v>
      </c>
      <c r="C17" s="103" t="s">
        <v>162</v>
      </c>
      <c r="D17" s="98">
        <v>659.3</v>
      </c>
      <c r="E17" s="98">
        <v>461</v>
      </c>
      <c r="F17" s="99">
        <f t="shared" si="0"/>
        <v>69.922645229789168</v>
      </c>
    </row>
    <row r="18" spans="1:6" ht="15.75" hidden="1" x14ac:dyDescent="0.25">
      <c r="A18" s="100" t="s">
        <v>45</v>
      </c>
      <c r="B18" s="104">
        <v>991</v>
      </c>
      <c r="C18" s="105" t="s">
        <v>161</v>
      </c>
      <c r="D18" s="106">
        <f>D19+D20</f>
        <v>0</v>
      </c>
      <c r="E18" s="106">
        <f>E19+E20</f>
        <v>0</v>
      </c>
      <c r="F18" s="107" t="e">
        <f t="shared" si="0"/>
        <v>#DIV/0!</v>
      </c>
    </row>
    <row r="19" spans="1:6" ht="63" hidden="1" x14ac:dyDescent="0.2">
      <c r="A19" s="102" t="s">
        <v>160</v>
      </c>
      <c r="B19" s="108">
        <v>991</v>
      </c>
      <c r="C19" s="109" t="s">
        <v>159</v>
      </c>
      <c r="D19" s="110">
        <v>0</v>
      </c>
      <c r="E19" s="110">
        <v>0</v>
      </c>
      <c r="F19" s="111" t="e">
        <f t="shared" si="0"/>
        <v>#DIV/0!</v>
      </c>
    </row>
    <row r="20" spans="1:6" ht="94.5" hidden="1" x14ac:dyDescent="0.2">
      <c r="A20" s="102" t="s">
        <v>104</v>
      </c>
      <c r="B20" s="108">
        <v>991</v>
      </c>
      <c r="C20" s="109" t="s">
        <v>158</v>
      </c>
      <c r="D20" s="110">
        <v>0</v>
      </c>
      <c r="E20" s="112">
        <v>0</v>
      </c>
      <c r="F20" s="111" t="e">
        <f t="shared" si="0"/>
        <v>#DIV/0!</v>
      </c>
    </row>
    <row r="21" spans="1:6" ht="141.75" hidden="1" x14ac:dyDescent="0.2">
      <c r="A21" s="100" t="s">
        <v>102</v>
      </c>
      <c r="B21" s="108">
        <v>991</v>
      </c>
      <c r="C21" s="113" t="s">
        <v>157</v>
      </c>
      <c r="D21" s="114">
        <f>D22</f>
        <v>0</v>
      </c>
      <c r="E21" s="114">
        <f>E22</f>
        <v>0</v>
      </c>
      <c r="F21" s="115" t="e">
        <f t="shared" si="0"/>
        <v>#DIV/0!</v>
      </c>
    </row>
    <row r="22" spans="1:6" ht="47.25" hidden="1" x14ac:dyDescent="0.25">
      <c r="A22" s="116" t="s">
        <v>100</v>
      </c>
      <c r="B22" s="108">
        <v>991</v>
      </c>
      <c r="C22" s="117" t="s">
        <v>156</v>
      </c>
      <c r="D22" s="118">
        <v>0</v>
      </c>
      <c r="E22" s="118">
        <v>0</v>
      </c>
      <c r="F22" s="108" t="e">
        <f t="shared" si="0"/>
        <v>#DIV/0!</v>
      </c>
    </row>
    <row r="23" spans="1:6" ht="47.25" hidden="1" x14ac:dyDescent="0.25">
      <c r="A23" s="119" t="s">
        <v>98</v>
      </c>
      <c r="B23" s="108">
        <v>991</v>
      </c>
      <c r="C23" s="117" t="s">
        <v>155</v>
      </c>
      <c r="D23" s="118">
        <v>0</v>
      </c>
      <c r="E23" s="118">
        <v>0</v>
      </c>
      <c r="F23" s="108" t="e">
        <f t="shared" si="0"/>
        <v>#DIV/0!</v>
      </c>
    </row>
    <row r="24" spans="1:6" ht="112.5" hidden="1" customHeight="1" x14ac:dyDescent="0.2">
      <c r="A24" s="120" t="s">
        <v>250</v>
      </c>
      <c r="B24" s="97">
        <v>991</v>
      </c>
      <c r="C24" s="121" t="s">
        <v>251</v>
      </c>
      <c r="D24" s="95">
        <f>D25</f>
        <v>0</v>
      </c>
      <c r="E24" s="95">
        <f>E25</f>
        <v>0</v>
      </c>
      <c r="F24" s="96" t="s">
        <v>121</v>
      </c>
    </row>
    <row r="25" spans="1:6" ht="128.25" hidden="1" customHeight="1" x14ac:dyDescent="0.2">
      <c r="A25" s="102" t="s">
        <v>252</v>
      </c>
      <c r="B25" s="97">
        <v>991</v>
      </c>
      <c r="C25" s="122" t="s">
        <v>253</v>
      </c>
      <c r="D25" s="98">
        <v>0</v>
      </c>
      <c r="E25" s="98">
        <v>0</v>
      </c>
      <c r="F25" s="99" t="s">
        <v>121</v>
      </c>
    </row>
  </sheetData>
  <mergeCells count="7">
    <mergeCell ref="A3:F3"/>
    <mergeCell ref="A5:F5"/>
    <mergeCell ref="F8:F9"/>
    <mergeCell ref="B8:C8"/>
    <mergeCell ref="A8:A9"/>
    <mergeCell ref="D8:D9"/>
    <mergeCell ref="E8:E9"/>
  </mergeCells>
  <pageMargins left="0.98425196850393704" right="0.59055118110236227" top="0.98425196850393704" bottom="0.98425196850393704" header="0.51181102362204722" footer="0.51181102362204722"/>
  <pageSetup paperSize="9" scale="6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opLeftCell="A7" zoomScaleNormal="100" workbookViewId="0">
      <selection activeCell="I33" sqref="I33"/>
    </sheetView>
  </sheetViews>
  <sheetFormatPr defaultRowHeight="12.75" x14ac:dyDescent="0.2"/>
  <cols>
    <col min="1" max="1" width="9.7109375" customWidth="1"/>
    <col min="2" max="2" width="56.28515625" customWidth="1"/>
    <col min="3" max="3" width="0.28515625" hidden="1" customWidth="1"/>
    <col min="4" max="5" width="9.140625" hidden="1" customWidth="1"/>
    <col min="6" max="6" width="13.28515625" hidden="1" customWidth="1"/>
    <col min="7" max="7" width="9.140625" hidden="1" customWidth="1"/>
    <col min="8" max="9" width="14" customWidth="1"/>
    <col min="10" max="10" width="14.140625" customWidth="1"/>
  </cols>
  <sheetData>
    <row r="1" spans="1:10" ht="15.75" x14ac:dyDescent="0.2">
      <c r="A1" s="64"/>
      <c r="B1" s="64"/>
      <c r="C1" s="64"/>
      <c r="D1" s="64"/>
      <c r="E1" s="64"/>
      <c r="F1" s="64"/>
      <c r="G1" s="64"/>
      <c r="H1" s="64"/>
      <c r="I1" s="64"/>
      <c r="J1" s="64" t="s">
        <v>224</v>
      </c>
    </row>
    <row r="2" spans="1:10" ht="15.75" x14ac:dyDescent="0.2">
      <c r="A2" s="64"/>
      <c r="B2" s="64"/>
      <c r="C2" s="64"/>
      <c r="D2" s="64"/>
      <c r="E2" s="64"/>
      <c r="F2" s="64"/>
      <c r="G2" s="64"/>
      <c r="H2" s="64"/>
      <c r="I2" s="64"/>
      <c r="J2" s="64" t="str">
        <f>'Прил 1'!E2</f>
        <v xml:space="preserve">к Постановлению № 15 от 17 июля 2025 г. </v>
      </c>
    </row>
    <row r="3" spans="1:10" ht="36.75" customHeight="1" x14ac:dyDescent="0.2">
      <c r="A3" s="193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II квартал 2025 год" 
</v>
      </c>
      <c r="B3" s="193"/>
      <c r="C3" s="193"/>
      <c r="D3" s="193"/>
      <c r="E3" s="193"/>
      <c r="F3" s="193"/>
      <c r="G3" s="193"/>
      <c r="H3" s="193"/>
      <c r="I3" s="193"/>
      <c r="J3" s="193"/>
    </row>
    <row r="4" spans="1:10" ht="15.75" customHeight="1" x14ac:dyDescent="0.2">
      <c r="A4" s="202"/>
      <c r="B4" s="202"/>
      <c r="C4" s="202"/>
      <c r="D4" s="202"/>
      <c r="E4" s="202"/>
      <c r="F4" s="202"/>
      <c r="G4" s="202"/>
      <c r="H4" s="202"/>
      <c r="I4" s="202"/>
      <c r="J4" s="202"/>
    </row>
    <row r="5" spans="1:10" ht="38.25" customHeight="1" x14ac:dyDescent="0.2">
      <c r="A5" s="195" t="s">
        <v>257</v>
      </c>
      <c r="B5" s="195"/>
      <c r="C5" s="195"/>
      <c r="D5" s="195"/>
      <c r="E5" s="195"/>
      <c r="F5" s="195"/>
      <c r="G5" s="195"/>
      <c r="H5" s="195"/>
      <c r="I5" s="195"/>
      <c r="J5" s="195"/>
    </row>
    <row r="6" spans="1:10" ht="18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</row>
    <row r="7" spans="1:10" x14ac:dyDescent="0.2">
      <c r="A7" s="203" t="s">
        <v>1</v>
      </c>
      <c r="B7" s="203"/>
      <c r="C7" s="203"/>
      <c r="D7" s="203"/>
      <c r="E7" s="203"/>
      <c r="F7" s="203"/>
      <c r="G7" s="203"/>
      <c r="H7" s="203"/>
      <c r="I7" s="203"/>
      <c r="J7" s="203"/>
    </row>
    <row r="8" spans="1:10" ht="18" customHeight="1" x14ac:dyDescent="0.2">
      <c r="A8" s="196" t="s">
        <v>223</v>
      </c>
      <c r="B8" s="196" t="s">
        <v>239</v>
      </c>
      <c r="C8" s="196" t="s">
        <v>222</v>
      </c>
      <c r="D8" s="196" t="s">
        <v>221</v>
      </c>
      <c r="E8" s="196" t="s">
        <v>220</v>
      </c>
      <c r="F8" s="196" t="s">
        <v>219</v>
      </c>
      <c r="G8" s="196" t="s">
        <v>218</v>
      </c>
      <c r="H8" s="196" t="s">
        <v>217</v>
      </c>
      <c r="I8" s="204" t="s">
        <v>267</v>
      </c>
      <c r="J8" s="204" t="s">
        <v>216</v>
      </c>
    </row>
    <row r="9" spans="1:10" ht="57.75" customHeight="1" x14ac:dyDescent="0.2">
      <c r="A9" s="197"/>
      <c r="B9" s="197"/>
      <c r="C9" s="197"/>
      <c r="D9" s="197"/>
      <c r="E9" s="197"/>
      <c r="F9" s="197"/>
      <c r="G9" s="197"/>
      <c r="H9" s="201"/>
      <c r="I9" s="204"/>
      <c r="J9" s="204"/>
    </row>
    <row r="10" spans="1:10" ht="15.75" customHeight="1" x14ac:dyDescent="0.2">
      <c r="A10" s="47">
        <v>1</v>
      </c>
      <c r="B10" s="49">
        <v>2</v>
      </c>
      <c r="C10" s="50">
        <v>2</v>
      </c>
      <c r="D10" s="50">
        <v>3</v>
      </c>
      <c r="E10" s="50">
        <v>4</v>
      </c>
      <c r="F10" s="50">
        <v>5</v>
      </c>
      <c r="G10" s="51">
        <v>6</v>
      </c>
      <c r="H10" s="48">
        <v>3</v>
      </c>
      <c r="I10" s="47">
        <v>4</v>
      </c>
      <c r="J10" s="47">
        <v>5</v>
      </c>
    </row>
    <row r="11" spans="1:10" ht="18" customHeight="1" x14ac:dyDescent="0.25">
      <c r="A11" s="93" t="s">
        <v>215</v>
      </c>
      <c r="B11" s="123" t="s">
        <v>214</v>
      </c>
      <c r="C11" s="124" t="s">
        <v>11</v>
      </c>
      <c r="D11" s="124" t="s">
        <v>13</v>
      </c>
      <c r="E11" s="124" t="s">
        <v>182</v>
      </c>
      <c r="F11" s="124" t="s">
        <v>213</v>
      </c>
      <c r="G11" s="124" t="s">
        <v>178</v>
      </c>
      <c r="H11" s="146">
        <f>H12+H13+H14+H16+H18+H17</f>
        <v>1786.5795800000001</v>
      </c>
      <c r="I11" s="146">
        <f>I12+I13+I14+I16+I18+I17</f>
        <v>848.0760499999999</v>
      </c>
      <c r="J11" s="96">
        <f t="shared" ref="J11:J33" si="0">I11/H11*100</f>
        <v>47.469256869039093</v>
      </c>
    </row>
    <row r="12" spans="1:10" ht="29.25" customHeight="1" x14ac:dyDescent="0.25">
      <c r="A12" s="97" t="s">
        <v>212</v>
      </c>
      <c r="B12" s="125" t="s">
        <v>211</v>
      </c>
      <c r="C12" s="126" t="s">
        <v>11</v>
      </c>
      <c r="D12" s="126" t="s">
        <v>13</v>
      </c>
      <c r="E12" s="126" t="s">
        <v>15</v>
      </c>
      <c r="F12" s="126" t="s">
        <v>179</v>
      </c>
      <c r="G12" s="126" t="s">
        <v>178</v>
      </c>
      <c r="H12" s="147">
        <v>624.58547999999996</v>
      </c>
      <c r="I12" s="147">
        <v>274.70292999999998</v>
      </c>
      <c r="J12" s="99">
        <f t="shared" si="0"/>
        <v>43.981638830284687</v>
      </c>
    </row>
    <row r="13" spans="1:10" ht="67.5" customHeight="1" x14ac:dyDescent="0.25">
      <c r="A13" s="97" t="s">
        <v>210</v>
      </c>
      <c r="B13" s="125" t="s">
        <v>209</v>
      </c>
      <c r="C13" s="126" t="s">
        <v>11</v>
      </c>
      <c r="D13" s="126" t="s">
        <v>13</v>
      </c>
      <c r="E13" s="126" t="s">
        <v>30</v>
      </c>
      <c r="F13" s="126" t="s">
        <v>179</v>
      </c>
      <c r="G13" s="126" t="s">
        <v>178</v>
      </c>
      <c r="H13" s="147">
        <v>624.83803</v>
      </c>
      <c r="I13" s="147">
        <v>285.05250000000001</v>
      </c>
      <c r="J13" s="99">
        <f t="shared" si="0"/>
        <v>45.62022257191996</v>
      </c>
    </row>
    <row r="14" spans="1:10" ht="50.25" customHeight="1" x14ac:dyDescent="0.25">
      <c r="A14" s="97" t="s">
        <v>208</v>
      </c>
      <c r="B14" s="125" t="s">
        <v>207</v>
      </c>
      <c r="C14" s="126" t="s">
        <v>11</v>
      </c>
      <c r="D14" s="126" t="s">
        <v>13</v>
      </c>
      <c r="E14" s="126" t="s">
        <v>30</v>
      </c>
      <c r="F14" s="126" t="s">
        <v>179</v>
      </c>
      <c r="G14" s="126" t="s">
        <v>178</v>
      </c>
      <c r="H14" s="147">
        <v>254.9436</v>
      </c>
      <c r="I14" s="147">
        <v>122.28</v>
      </c>
      <c r="J14" s="99">
        <f t="shared" si="0"/>
        <v>47.963549585084699</v>
      </c>
    </row>
    <row r="15" spans="1:10" ht="22.5" hidden="1" customHeight="1" x14ac:dyDescent="0.25">
      <c r="A15" s="97" t="s">
        <v>206</v>
      </c>
      <c r="B15" s="125" t="s">
        <v>97</v>
      </c>
      <c r="C15" s="126" t="s">
        <v>11</v>
      </c>
      <c r="D15" s="126" t="s">
        <v>13</v>
      </c>
      <c r="E15" s="126" t="s">
        <v>30</v>
      </c>
      <c r="F15" s="126" t="s">
        <v>179</v>
      </c>
      <c r="G15" s="126" t="s">
        <v>178</v>
      </c>
      <c r="H15" s="147"/>
      <c r="I15" s="147"/>
      <c r="J15" s="99" t="e">
        <f t="shared" si="0"/>
        <v>#DIV/0!</v>
      </c>
    </row>
    <row r="16" spans="1:10" ht="22.5" hidden="1" customHeight="1" x14ac:dyDescent="0.25">
      <c r="A16" s="97" t="s">
        <v>206</v>
      </c>
      <c r="B16" s="125" t="s">
        <v>97</v>
      </c>
      <c r="C16" s="126"/>
      <c r="D16" s="126"/>
      <c r="E16" s="126"/>
      <c r="F16" s="126"/>
      <c r="G16" s="126"/>
      <c r="H16" s="147">
        <v>0</v>
      </c>
      <c r="I16" s="147">
        <v>0</v>
      </c>
      <c r="J16" s="99" t="e">
        <f t="shared" si="0"/>
        <v>#DIV/0!</v>
      </c>
    </row>
    <row r="17" spans="1:10" ht="18.75" customHeight="1" x14ac:dyDescent="0.25">
      <c r="A17" s="97" t="s">
        <v>205</v>
      </c>
      <c r="B17" s="125" t="s">
        <v>55</v>
      </c>
      <c r="C17" s="126" t="s">
        <v>11</v>
      </c>
      <c r="D17" s="126" t="s">
        <v>13</v>
      </c>
      <c r="E17" s="126" t="s">
        <v>30</v>
      </c>
      <c r="F17" s="126" t="s">
        <v>179</v>
      </c>
      <c r="G17" s="126" t="s">
        <v>178</v>
      </c>
      <c r="H17" s="147">
        <v>1</v>
      </c>
      <c r="I17" s="147">
        <v>0</v>
      </c>
      <c r="J17" s="99">
        <f t="shared" si="0"/>
        <v>0</v>
      </c>
    </row>
    <row r="18" spans="1:10" ht="18.75" customHeight="1" x14ac:dyDescent="0.25">
      <c r="A18" s="97" t="s">
        <v>204</v>
      </c>
      <c r="B18" s="125" t="s">
        <v>57</v>
      </c>
      <c r="C18" s="126"/>
      <c r="D18" s="126"/>
      <c r="E18" s="126"/>
      <c r="F18" s="126"/>
      <c r="G18" s="126"/>
      <c r="H18" s="147">
        <v>281.21247</v>
      </c>
      <c r="I18" s="147">
        <v>166.04061999999999</v>
      </c>
      <c r="J18" s="99">
        <f t="shared" si="0"/>
        <v>59.044543792812597</v>
      </c>
    </row>
    <row r="19" spans="1:10" ht="18.75" customHeight="1" x14ac:dyDescent="0.25">
      <c r="A19" s="93" t="s">
        <v>203</v>
      </c>
      <c r="B19" s="123" t="s">
        <v>202</v>
      </c>
      <c r="C19" s="126" t="s">
        <v>11</v>
      </c>
      <c r="D19" s="126" t="s">
        <v>15</v>
      </c>
      <c r="E19" s="126" t="s">
        <v>182</v>
      </c>
      <c r="F19" s="126" t="s">
        <v>179</v>
      </c>
      <c r="G19" s="126" t="s">
        <v>201</v>
      </c>
      <c r="H19" s="146">
        <f>H20</f>
        <v>252.9</v>
      </c>
      <c r="I19" s="146">
        <f>I20</f>
        <v>100.54141</v>
      </c>
      <c r="J19" s="96">
        <f t="shared" si="0"/>
        <v>39.755401344404902</v>
      </c>
    </row>
    <row r="20" spans="1:10" ht="19.5" customHeight="1" x14ac:dyDescent="0.25">
      <c r="A20" s="97" t="s">
        <v>200</v>
      </c>
      <c r="B20" s="125" t="s">
        <v>64</v>
      </c>
      <c r="C20" s="126" t="s">
        <v>11</v>
      </c>
      <c r="D20" s="126" t="s">
        <v>15</v>
      </c>
      <c r="E20" s="126" t="s">
        <v>65</v>
      </c>
      <c r="F20" s="126" t="s">
        <v>179</v>
      </c>
      <c r="G20" s="126" t="s">
        <v>178</v>
      </c>
      <c r="H20" s="147">
        <v>252.9</v>
      </c>
      <c r="I20" s="147">
        <v>100.54141</v>
      </c>
      <c r="J20" s="99">
        <f t="shared" si="0"/>
        <v>39.755401344404902</v>
      </c>
    </row>
    <row r="21" spans="1:10" ht="36.75" customHeight="1" x14ac:dyDescent="0.25">
      <c r="A21" s="93" t="s">
        <v>199</v>
      </c>
      <c r="B21" s="123" t="s">
        <v>198</v>
      </c>
      <c r="C21" s="126" t="s">
        <v>11</v>
      </c>
      <c r="D21" s="126" t="s">
        <v>65</v>
      </c>
      <c r="E21" s="126" t="s">
        <v>182</v>
      </c>
      <c r="F21" s="126" t="s">
        <v>186</v>
      </c>
      <c r="G21" s="126" t="s">
        <v>178</v>
      </c>
      <c r="H21" s="146">
        <f>H22+H23</f>
        <v>30</v>
      </c>
      <c r="I21" s="146">
        <f>I23</f>
        <v>12</v>
      </c>
      <c r="J21" s="96">
        <f t="shared" si="0"/>
        <v>40</v>
      </c>
    </row>
    <row r="22" spans="1:10" ht="35.25" hidden="1" customHeight="1" x14ac:dyDescent="0.25">
      <c r="A22" s="97" t="s">
        <v>197</v>
      </c>
      <c r="B22" s="125" t="s">
        <v>196</v>
      </c>
      <c r="C22" s="126"/>
      <c r="D22" s="127"/>
      <c r="E22" s="127"/>
      <c r="F22" s="126"/>
      <c r="G22" s="126"/>
      <c r="H22" s="147">
        <v>0</v>
      </c>
      <c r="I22" s="147">
        <v>0</v>
      </c>
      <c r="J22" s="99" t="e">
        <f t="shared" si="0"/>
        <v>#DIV/0!</v>
      </c>
    </row>
    <row r="23" spans="1:10" ht="46.5" customHeight="1" x14ac:dyDescent="0.25">
      <c r="A23" s="97" t="s">
        <v>195</v>
      </c>
      <c r="B23" s="128" t="s">
        <v>95</v>
      </c>
      <c r="C23" s="126"/>
      <c r="D23" s="127"/>
      <c r="E23" s="127"/>
      <c r="F23" s="126"/>
      <c r="G23" s="126"/>
      <c r="H23" s="147">
        <v>30</v>
      </c>
      <c r="I23" s="147">
        <v>12</v>
      </c>
      <c r="J23" s="99">
        <f t="shared" si="0"/>
        <v>40</v>
      </c>
    </row>
    <row r="24" spans="1:10" ht="23.25" hidden="1" customHeight="1" x14ac:dyDescent="0.25">
      <c r="A24" s="97" t="s">
        <v>194</v>
      </c>
      <c r="B24" s="128" t="s">
        <v>71</v>
      </c>
      <c r="C24" s="126"/>
      <c r="D24" s="127"/>
      <c r="E24" s="127"/>
      <c r="F24" s="126"/>
      <c r="G24" s="126"/>
      <c r="H24" s="147">
        <v>0</v>
      </c>
      <c r="I24" s="147">
        <v>0</v>
      </c>
      <c r="J24" s="99" t="e">
        <f t="shared" si="0"/>
        <v>#DIV/0!</v>
      </c>
    </row>
    <row r="25" spans="1:10" ht="18.75" customHeight="1" x14ac:dyDescent="0.25">
      <c r="A25" s="93" t="s">
        <v>193</v>
      </c>
      <c r="B25" s="123" t="s">
        <v>192</v>
      </c>
      <c r="C25" s="126" t="s">
        <v>11</v>
      </c>
      <c r="D25" s="127" t="s">
        <v>73</v>
      </c>
      <c r="E25" s="127" t="s">
        <v>182</v>
      </c>
      <c r="F25" s="126" t="s">
        <v>179</v>
      </c>
      <c r="G25" s="126" t="s">
        <v>178</v>
      </c>
      <c r="H25" s="146">
        <f>H26+H27</f>
        <v>194</v>
      </c>
      <c r="I25" s="146">
        <f>I26+I27</f>
        <v>8.75</v>
      </c>
      <c r="J25" s="96">
        <f t="shared" si="0"/>
        <v>4.5103092783505154</v>
      </c>
    </row>
    <row r="26" spans="1:10" ht="18.75" hidden="1" customHeight="1" x14ac:dyDescent="0.25">
      <c r="A26" s="97" t="s">
        <v>191</v>
      </c>
      <c r="B26" s="125" t="s">
        <v>190</v>
      </c>
      <c r="C26" s="126"/>
      <c r="D26" s="127"/>
      <c r="E26" s="127"/>
      <c r="F26" s="126"/>
      <c r="G26" s="126"/>
      <c r="H26" s="147">
        <v>0</v>
      </c>
      <c r="I26" s="147">
        <v>0</v>
      </c>
      <c r="J26" s="99" t="e">
        <f t="shared" si="0"/>
        <v>#DIV/0!</v>
      </c>
    </row>
    <row r="27" spans="1:10" ht="18.75" customHeight="1" x14ac:dyDescent="0.25">
      <c r="A27" s="97" t="s">
        <v>189</v>
      </c>
      <c r="B27" s="125" t="s">
        <v>74</v>
      </c>
      <c r="C27" s="126" t="s">
        <v>11</v>
      </c>
      <c r="D27" s="127" t="s">
        <v>73</v>
      </c>
      <c r="E27" s="127" t="s">
        <v>65</v>
      </c>
      <c r="F27" s="126" t="s">
        <v>179</v>
      </c>
      <c r="G27" s="126" t="s">
        <v>178</v>
      </c>
      <c r="H27" s="147">
        <v>194</v>
      </c>
      <c r="I27" s="147">
        <v>8.75</v>
      </c>
      <c r="J27" s="99">
        <f t="shared" si="0"/>
        <v>4.5103092783505154</v>
      </c>
    </row>
    <row r="28" spans="1:10" ht="31.5" customHeight="1" x14ac:dyDescent="0.25">
      <c r="A28" s="93" t="s">
        <v>188</v>
      </c>
      <c r="B28" s="123" t="s">
        <v>187</v>
      </c>
      <c r="C28" s="124" t="s">
        <v>11</v>
      </c>
      <c r="D28" s="124" t="s">
        <v>81</v>
      </c>
      <c r="E28" s="124" t="s">
        <v>182</v>
      </c>
      <c r="F28" s="124" t="s">
        <v>186</v>
      </c>
      <c r="G28" s="124" t="s">
        <v>178</v>
      </c>
      <c r="H28" s="146">
        <f>H29+H32</f>
        <v>492.92963000000003</v>
      </c>
      <c r="I28" s="146">
        <f>I29+I32</f>
        <v>158.11045000000001</v>
      </c>
      <c r="J28" s="96">
        <f t="shared" si="0"/>
        <v>32.075663619571827</v>
      </c>
    </row>
    <row r="29" spans="1:10" ht="18" customHeight="1" x14ac:dyDescent="0.25">
      <c r="A29" s="97" t="s">
        <v>185</v>
      </c>
      <c r="B29" s="125" t="s">
        <v>82</v>
      </c>
      <c r="C29" s="126" t="s">
        <v>11</v>
      </c>
      <c r="D29" s="126" t="s">
        <v>81</v>
      </c>
      <c r="E29" s="126" t="s">
        <v>13</v>
      </c>
      <c r="F29" s="126" t="s">
        <v>179</v>
      </c>
      <c r="G29" s="126" t="s">
        <v>178</v>
      </c>
      <c r="H29" s="147">
        <v>372.41</v>
      </c>
      <c r="I29" s="147">
        <v>98.949640000000002</v>
      </c>
      <c r="J29" s="99">
        <f t="shared" si="0"/>
        <v>26.570081361939796</v>
      </c>
    </row>
    <row r="30" spans="1:10" ht="18" hidden="1" customHeight="1" x14ac:dyDescent="0.25">
      <c r="A30" s="93" t="s">
        <v>184</v>
      </c>
      <c r="B30" s="129" t="s">
        <v>183</v>
      </c>
      <c r="C30" s="130" t="s">
        <v>11</v>
      </c>
      <c r="D30" s="124" t="s">
        <v>69</v>
      </c>
      <c r="E30" s="124" t="s">
        <v>182</v>
      </c>
      <c r="F30" s="124" t="s">
        <v>181</v>
      </c>
      <c r="G30" s="124" t="s">
        <v>178</v>
      </c>
      <c r="H30" s="146">
        <f>H31</f>
        <v>0</v>
      </c>
      <c r="I30" s="146">
        <f>I31</f>
        <v>0</v>
      </c>
      <c r="J30" s="99" t="e">
        <f t="shared" si="0"/>
        <v>#DIV/0!</v>
      </c>
    </row>
    <row r="31" spans="1:10" ht="16.5" hidden="1" customHeight="1" x14ac:dyDescent="0.25">
      <c r="A31" s="97" t="s">
        <v>180</v>
      </c>
      <c r="B31" s="131" t="s">
        <v>85</v>
      </c>
      <c r="C31" s="127" t="s">
        <v>11</v>
      </c>
      <c r="D31" s="126" t="s">
        <v>69</v>
      </c>
      <c r="E31" s="126" t="s">
        <v>81</v>
      </c>
      <c r="F31" s="126" t="s">
        <v>179</v>
      </c>
      <c r="G31" s="126" t="s">
        <v>178</v>
      </c>
      <c r="H31" s="147"/>
      <c r="I31" s="147"/>
      <c r="J31" s="99" t="e">
        <f t="shared" si="0"/>
        <v>#DIV/0!</v>
      </c>
    </row>
    <row r="32" spans="1:10" ht="19.5" customHeight="1" x14ac:dyDescent="0.25">
      <c r="A32" s="97" t="s">
        <v>177</v>
      </c>
      <c r="B32" s="131" t="s">
        <v>86</v>
      </c>
      <c r="C32" s="127"/>
      <c r="D32" s="126"/>
      <c r="E32" s="126"/>
      <c r="F32" s="126"/>
      <c r="G32" s="126"/>
      <c r="H32" s="147">
        <v>120.51963000000001</v>
      </c>
      <c r="I32" s="147">
        <v>59.160809999999998</v>
      </c>
      <c r="J32" s="99">
        <f t="shared" si="0"/>
        <v>49.088111206448268</v>
      </c>
    </row>
    <row r="33" spans="1:10" ht="18" customHeight="1" x14ac:dyDescent="0.25">
      <c r="A33" s="199" t="s">
        <v>176</v>
      </c>
      <c r="B33" s="200"/>
      <c r="C33" s="126" t="s">
        <v>11</v>
      </c>
      <c r="D33" s="132"/>
      <c r="E33" s="132"/>
      <c r="F33" s="132"/>
      <c r="G33" s="132"/>
      <c r="H33" s="148">
        <f>H28+H25+H21+H19+H11</f>
        <v>2756.4092100000003</v>
      </c>
      <c r="I33" s="148">
        <f>I28+I21+I25+I19+I11</f>
        <v>1127.4779099999998</v>
      </c>
      <c r="J33" s="96">
        <f t="shared" si="0"/>
        <v>40.903865286388289</v>
      </c>
    </row>
    <row r="34" spans="1:10" x14ac:dyDescent="0.2">
      <c r="H34" s="42"/>
    </row>
    <row r="35" spans="1:10" x14ac:dyDescent="0.2">
      <c r="H35" s="41"/>
    </row>
  </sheetData>
  <mergeCells count="15">
    <mergeCell ref="A33:B33"/>
    <mergeCell ref="B8:B9"/>
    <mergeCell ref="A3:J3"/>
    <mergeCell ref="F8:F9"/>
    <mergeCell ref="G8:G9"/>
    <mergeCell ref="H8:H9"/>
    <mergeCell ref="A4:J4"/>
    <mergeCell ref="A5:J5"/>
    <mergeCell ref="A7:J7"/>
    <mergeCell ref="I8:I9"/>
    <mergeCell ref="J8:J9"/>
    <mergeCell ref="A8:A9"/>
    <mergeCell ref="C8:C9"/>
    <mergeCell ref="D8:D9"/>
    <mergeCell ref="E8:E9"/>
  </mergeCells>
  <pageMargins left="0.98425196850393704" right="0.59055118110236227" top="0.98425196850393704" bottom="0.98425196850393704" header="0.51181102362204722" footer="0.51181102362204722"/>
  <pageSetup paperSize="9" scale="80" fitToHeight="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view="pageBreakPreview" topLeftCell="A87" zoomScaleNormal="100" zoomScaleSheetLayoutView="100" workbookViewId="0">
      <selection activeCell="H73" sqref="H73"/>
    </sheetView>
  </sheetViews>
  <sheetFormatPr defaultColWidth="9.140625" defaultRowHeight="12.75" x14ac:dyDescent="0.2"/>
  <cols>
    <col min="1" max="1" width="5" style="1" customWidth="1"/>
    <col min="2" max="2" width="68.140625" style="1" customWidth="1"/>
    <col min="3" max="3" width="7.85546875" style="1" customWidth="1"/>
    <col min="4" max="4" width="7" style="1" customWidth="1"/>
    <col min="5" max="5" width="7.140625" style="1" customWidth="1"/>
    <col min="6" max="6" width="13" style="1" customWidth="1"/>
    <col min="7" max="7" width="7.85546875" style="1" customWidth="1"/>
    <col min="8" max="8" width="12.140625" style="1" customWidth="1"/>
    <col min="9" max="9" width="13.42578125" style="1" customWidth="1"/>
    <col min="10" max="10" width="10.28515625" style="1" customWidth="1"/>
    <col min="11" max="11" width="0.140625" style="1" customWidth="1"/>
    <col min="12" max="16384" width="9.140625" style="1"/>
  </cols>
  <sheetData>
    <row r="1" spans="1:11" ht="15.75" customHeight="1" x14ac:dyDescent="0.2">
      <c r="A1" s="133"/>
      <c r="B1" s="133"/>
      <c r="C1" s="133" t="s">
        <v>0</v>
      </c>
      <c r="D1" s="133"/>
      <c r="E1" s="133"/>
      <c r="F1" s="133"/>
      <c r="G1" s="133"/>
      <c r="H1" s="64"/>
      <c r="I1" s="133"/>
      <c r="J1" s="64" t="s">
        <v>89</v>
      </c>
    </row>
    <row r="2" spans="1:11" ht="15.75" customHeight="1" x14ac:dyDescent="0.2">
      <c r="A2" s="133"/>
      <c r="B2" s="133"/>
      <c r="C2" s="133"/>
      <c r="D2" s="133"/>
      <c r="E2" s="133"/>
      <c r="F2" s="133"/>
      <c r="G2" s="133"/>
      <c r="H2" s="64"/>
      <c r="I2" s="133"/>
      <c r="J2" s="64" t="str">
        <f>'Прил 1'!E2</f>
        <v xml:space="preserve">к Постановлению № 15 от 17 июля 2025 г. </v>
      </c>
    </row>
    <row r="3" spans="1:11" ht="39" customHeight="1" x14ac:dyDescent="0.25">
      <c r="A3" s="193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II квартал 2025 год" 
</v>
      </c>
      <c r="B3" s="193"/>
      <c r="C3" s="193"/>
      <c r="D3" s="193"/>
      <c r="E3" s="193"/>
      <c r="F3" s="193"/>
      <c r="G3" s="193"/>
      <c r="H3" s="193"/>
      <c r="I3" s="193"/>
      <c r="J3" s="193"/>
      <c r="K3" s="15"/>
    </row>
    <row r="4" spans="1:11" ht="12.75" customHeight="1" x14ac:dyDescent="0.25">
      <c r="B4" s="15"/>
      <c r="C4" s="15"/>
      <c r="D4" s="15"/>
      <c r="E4" s="15"/>
      <c r="F4" s="15"/>
      <c r="G4" s="15"/>
      <c r="H4" s="15"/>
      <c r="I4" s="15"/>
      <c r="J4" s="15"/>
      <c r="K4" s="15"/>
    </row>
    <row r="5" spans="1:11" ht="12.75" customHeight="1" x14ac:dyDescent="0.2">
      <c r="A5" s="195" t="s">
        <v>92</v>
      </c>
      <c r="B5" s="195"/>
      <c r="C5" s="195"/>
      <c r="D5" s="195"/>
      <c r="E5" s="195"/>
      <c r="F5" s="195"/>
      <c r="G5" s="195"/>
      <c r="H5" s="195"/>
      <c r="I5" s="195"/>
      <c r="J5" s="195"/>
    </row>
    <row r="6" spans="1:11" ht="21.75" customHeight="1" x14ac:dyDescent="0.2">
      <c r="A6" s="195"/>
      <c r="B6" s="195"/>
      <c r="C6" s="195"/>
      <c r="D6" s="195"/>
      <c r="E6" s="195"/>
      <c r="F6" s="195"/>
      <c r="G6" s="195"/>
      <c r="H6" s="195"/>
      <c r="I6" s="195"/>
      <c r="J6" s="195"/>
    </row>
    <row r="7" spans="1:11" ht="12.75" customHeight="1" x14ac:dyDescent="0.2">
      <c r="B7" s="3"/>
      <c r="C7" s="4"/>
      <c r="H7" s="2"/>
      <c r="J7" s="2" t="s">
        <v>1</v>
      </c>
    </row>
    <row r="8" spans="1:11" ht="12.75" customHeight="1" x14ac:dyDescent="0.2">
      <c r="A8" s="207" t="s">
        <v>2</v>
      </c>
      <c r="B8" s="207" t="s">
        <v>3</v>
      </c>
      <c r="C8" s="208" t="s">
        <v>4</v>
      </c>
      <c r="D8" s="208" t="s">
        <v>5</v>
      </c>
      <c r="E8" s="208" t="s">
        <v>6</v>
      </c>
      <c r="F8" s="208" t="s">
        <v>7</v>
      </c>
      <c r="G8" s="208" t="s">
        <v>8</v>
      </c>
      <c r="H8" s="206" t="s">
        <v>9</v>
      </c>
      <c r="I8" s="206" t="s">
        <v>90</v>
      </c>
      <c r="J8" s="206" t="s">
        <v>91</v>
      </c>
    </row>
    <row r="9" spans="1:11" x14ac:dyDescent="0.2">
      <c r="A9" s="207"/>
      <c r="B9" s="207"/>
      <c r="C9" s="208"/>
      <c r="D9" s="208"/>
      <c r="E9" s="208"/>
      <c r="F9" s="208"/>
      <c r="G9" s="208"/>
      <c r="H9" s="206"/>
      <c r="I9" s="206"/>
      <c r="J9" s="206"/>
    </row>
    <row r="10" spans="1:11" ht="15" x14ac:dyDescent="0.2">
      <c r="A10" s="209">
        <v>1</v>
      </c>
      <c r="B10" s="149" t="s">
        <v>10</v>
      </c>
      <c r="C10" s="5" t="s">
        <v>11</v>
      </c>
      <c r="D10" s="5"/>
      <c r="E10" s="5"/>
      <c r="F10" s="5"/>
      <c r="G10" s="11"/>
      <c r="H10" s="174">
        <f>H11+H59+H67+H73+H87</f>
        <v>2756.4092100000003</v>
      </c>
      <c r="I10" s="174">
        <f>I11+I59+I67+I73+I87</f>
        <v>1127.4779100000001</v>
      </c>
      <c r="J10" s="150">
        <f>I10/H10*100</f>
        <v>40.903865286388296</v>
      </c>
    </row>
    <row r="11" spans="1:11" ht="15" x14ac:dyDescent="0.2">
      <c r="A11" s="210"/>
      <c r="B11" s="171" t="s">
        <v>12</v>
      </c>
      <c r="C11" s="52">
        <v>991</v>
      </c>
      <c r="D11" s="8" t="s">
        <v>13</v>
      </c>
      <c r="E11" s="9"/>
      <c r="F11" s="9"/>
      <c r="G11" s="9"/>
      <c r="H11" s="175">
        <f>H12+H21+H38+H45+H50</f>
        <v>1786.5795800000001</v>
      </c>
      <c r="I11" s="175">
        <f>I12+I21+I38+I45+I50</f>
        <v>848.07605000000001</v>
      </c>
      <c r="J11" s="151">
        <f t="shared" ref="J11:J50" si="0">I11/H11*100</f>
        <v>47.469256869039107</v>
      </c>
    </row>
    <row r="12" spans="1:11" ht="28.5" x14ac:dyDescent="0.2">
      <c r="A12" s="210"/>
      <c r="B12" s="152" t="s">
        <v>14</v>
      </c>
      <c r="C12" s="5" t="s">
        <v>11</v>
      </c>
      <c r="D12" s="10" t="s">
        <v>13</v>
      </c>
      <c r="E12" s="10" t="s">
        <v>15</v>
      </c>
      <c r="F12" s="11"/>
      <c r="G12" s="11"/>
      <c r="H12" s="174">
        <f>H13</f>
        <v>624.58547999999996</v>
      </c>
      <c r="I12" s="174">
        <f>I13</f>
        <v>274.70293000000004</v>
      </c>
      <c r="J12" s="150">
        <f t="shared" si="0"/>
        <v>43.981638830284695</v>
      </c>
    </row>
    <row r="13" spans="1:11" ht="15" x14ac:dyDescent="0.2">
      <c r="A13" s="210"/>
      <c r="B13" s="153" t="s">
        <v>16</v>
      </c>
      <c r="C13" s="11" t="s">
        <v>11</v>
      </c>
      <c r="D13" s="11" t="s">
        <v>13</v>
      </c>
      <c r="E13" s="11" t="s">
        <v>15</v>
      </c>
      <c r="F13" s="11" t="s">
        <v>17</v>
      </c>
      <c r="G13" s="11"/>
      <c r="H13" s="176">
        <f>H14</f>
        <v>624.58547999999996</v>
      </c>
      <c r="I13" s="176">
        <f>I14</f>
        <v>274.70293000000004</v>
      </c>
      <c r="J13" s="154">
        <f t="shared" si="0"/>
        <v>43.981638830284695</v>
      </c>
    </row>
    <row r="14" spans="1:11" ht="15" x14ac:dyDescent="0.2">
      <c r="A14" s="210"/>
      <c r="B14" s="153" t="s">
        <v>18</v>
      </c>
      <c r="C14" s="11" t="s">
        <v>11</v>
      </c>
      <c r="D14" s="11" t="s">
        <v>13</v>
      </c>
      <c r="E14" s="11" t="s">
        <v>15</v>
      </c>
      <c r="F14" s="11" t="s">
        <v>19</v>
      </c>
      <c r="G14" s="11"/>
      <c r="H14" s="176">
        <f>H15+H18</f>
        <v>624.58547999999996</v>
      </c>
      <c r="I14" s="176">
        <f>I15+I18</f>
        <v>274.70293000000004</v>
      </c>
      <c r="J14" s="154">
        <f t="shared" si="0"/>
        <v>43.981638830284695</v>
      </c>
    </row>
    <row r="15" spans="1:11" ht="15" x14ac:dyDescent="0.2">
      <c r="A15" s="210"/>
      <c r="B15" s="153" t="s">
        <v>20</v>
      </c>
      <c r="C15" s="11" t="s">
        <v>11</v>
      </c>
      <c r="D15" s="11" t="s">
        <v>13</v>
      </c>
      <c r="E15" s="11" t="s">
        <v>15</v>
      </c>
      <c r="F15" s="11" t="s">
        <v>21</v>
      </c>
      <c r="G15" s="11"/>
      <c r="H15" s="176">
        <f>H16+H17</f>
        <v>122.43452000000001</v>
      </c>
      <c r="I15" s="176">
        <f>I16+I17</f>
        <v>122.43452000000001</v>
      </c>
      <c r="J15" s="154">
        <f t="shared" si="0"/>
        <v>100</v>
      </c>
    </row>
    <row r="16" spans="1:11" ht="15" x14ac:dyDescent="0.2">
      <c r="A16" s="210"/>
      <c r="B16" s="153" t="s">
        <v>22</v>
      </c>
      <c r="C16" s="11" t="s">
        <v>11</v>
      </c>
      <c r="D16" s="11" t="s">
        <v>13</v>
      </c>
      <c r="E16" s="11" t="s">
        <v>15</v>
      </c>
      <c r="F16" s="11" t="s">
        <v>21</v>
      </c>
      <c r="G16" s="11" t="s">
        <v>23</v>
      </c>
      <c r="H16" s="176">
        <v>94.035730000000001</v>
      </c>
      <c r="I16" s="177">
        <v>94.035730000000001</v>
      </c>
      <c r="J16" s="154">
        <f t="shared" si="0"/>
        <v>100</v>
      </c>
    </row>
    <row r="17" spans="1:10" ht="45" x14ac:dyDescent="0.2">
      <c r="A17" s="210"/>
      <c r="B17" s="153" t="s">
        <v>24</v>
      </c>
      <c r="C17" s="11" t="s">
        <v>11</v>
      </c>
      <c r="D17" s="11" t="s">
        <v>13</v>
      </c>
      <c r="E17" s="11" t="s">
        <v>15</v>
      </c>
      <c r="F17" s="11" t="s">
        <v>21</v>
      </c>
      <c r="G17" s="11" t="s">
        <v>25</v>
      </c>
      <c r="H17" s="176">
        <v>28.398790000000002</v>
      </c>
      <c r="I17" s="177">
        <v>28.398790000000002</v>
      </c>
      <c r="J17" s="154">
        <f t="shared" si="0"/>
        <v>100</v>
      </c>
    </row>
    <row r="18" spans="1:10" ht="15" customHeight="1" x14ac:dyDescent="0.2">
      <c r="A18" s="210"/>
      <c r="B18" s="153" t="s">
        <v>96</v>
      </c>
      <c r="C18" s="11" t="s">
        <v>11</v>
      </c>
      <c r="D18" s="11" t="s">
        <v>13</v>
      </c>
      <c r="E18" s="11" t="s">
        <v>15</v>
      </c>
      <c r="F18" s="11" t="s">
        <v>26</v>
      </c>
      <c r="G18" s="11"/>
      <c r="H18" s="176">
        <f>H19+H20</f>
        <v>502.15096</v>
      </c>
      <c r="I18" s="176">
        <f>I19+I20</f>
        <v>152.26841000000002</v>
      </c>
      <c r="J18" s="154">
        <f t="shared" si="0"/>
        <v>30.323233873733912</v>
      </c>
    </row>
    <row r="19" spans="1:10" ht="17.25" customHeight="1" x14ac:dyDescent="0.2">
      <c r="A19" s="210"/>
      <c r="B19" s="153" t="s">
        <v>27</v>
      </c>
      <c r="C19" s="11" t="s">
        <v>11</v>
      </c>
      <c r="D19" s="11" t="s">
        <v>13</v>
      </c>
      <c r="E19" s="11" t="s">
        <v>15</v>
      </c>
      <c r="F19" s="11" t="s">
        <v>26</v>
      </c>
      <c r="G19" s="11" t="s">
        <v>23</v>
      </c>
      <c r="H19" s="176">
        <v>385.67662000000001</v>
      </c>
      <c r="I19" s="177">
        <v>118.17314</v>
      </c>
      <c r="J19" s="154">
        <f t="shared" si="0"/>
        <v>30.640472839655146</v>
      </c>
    </row>
    <row r="20" spans="1:10" ht="33" customHeight="1" x14ac:dyDescent="0.2">
      <c r="A20" s="210"/>
      <c r="B20" s="153" t="s">
        <v>28</v>
      </c>
      <c r="C20" s="11" t="s">
        <v>11</v>
      </c>
      <c r="D20" s="11" t="s">
        <v>13</v>
      </c>
      <c r="E20" s="11" t="s">
        <v>15</v>
      </c>
      <c r="F20" s="11" t="s">
        <v>26</v>
      </c>
      <c r="G20" s="11" t="s">
        <v>25</v>
      </c>
      <c r="H20" s="176">
        <v>116.47434</v>
      </c>
      <c r="I20" s="177">
        <v>34.095269999999999</v>
      </c>
      <c r="J20" s="154">
        <f t="shared" si="0"/>
        <v>29.27277372853111</v>
      </c>
    </row>
    <row r="21" spans="1:10" ht="42.75" x14ac:dyDescent="0.2">
      <c r="A21" s="210"/>
      <c r="B21" s="152" t="s">
        <v>29</v>
      </c>
      <c r="C21" s="5" t="s">
        <v>11</v>
      </c>
      <c r="D21" s="5" t="s">
        <v>13</v>
      </c>
      <c r="E21" s="5" t="s">
        <v>30</v>
      </c>
      <c r="F21" s="11"/>
      <c r="G21" s="11"/>
      <c r="H21" s="174">
        <f>H22</f>
        <v>624.83803</v>
      </c>
      <c r="I21" s="174">
        <f>I22</f>
        <v>285.05250000000001</v>
      </c>
      <c r="J21" s="150">
        <f t="shared" si="0"/>
        <v>45.62022257191996</v>
      </c>
    </row>
    <row r="22" spans="1:10" ht="15" x14ac:dyDescent="0.2">
      <c r="A22" s="210"/>
      <c r="B22" s="153" t="s">
        <v>16</v>
      </c>
      <c r="C22" s="11" t="s">
        <v>11</v>
      </c>
      <c r="D22" s="11" t="s">
        <v>13</v>
      </c>
      <c r="E22" s="11" t="s">
        <v>30</v>
      </c>
      <c r="F22" s="11" t="s">
        <v>17</v>
      </c>
      <c r="G22" s="11"/>
      <c r="H22" s="176">
        <f>H23</f>
        <v>624.83803</v>
      </c>
      <c r="I22" s="176">
        <f>I23</f>
        <v>285.05250000000001</v>
      </c>
      <c r="J22" s="154">
        <f t="shared" si="0"/>
        <v>45.62022257191996</v>
      </c>
    </row>
    <row r="23" spans="1:10" ht="15" x14ac:dyDescent="0.2">
      <c r="A23" s="210"/>
      <c r="B23" s="153" t="s">
        <v>18</v>
      </c>
      <c r="C23" s="11" t="s">
        <v>11</v>
      </c>
      <c r="D23" s="11" t="s">
        <v>13</v>
      </c>
      <c r="E23" s="11" t="s">
        <v>30</v>
      </c>
      <c r="F23" s="11" t="s">
        <v>19</v>
      </c>
      <c r="G23" s="11"/>
      <c r="H23" s="176">
        <f>H24+H27+H31</f>
        <v>624.83803</v>
      </c>
      <c r="I23" s="176">
        <f>I24+I27+I31</f>
        <v>285.05250000000001</v>
      </c>
      <c r="J23" s="154">
        <f t="shared" si="0"/>
        <v>45.62022257191996</v>
      </c>
    </row>
    <row r="24" spans="1:10" ht="15" x14ac:dyDescent="0.2">
      <c r="A24" s="210"/>
      <c r="B24" s="153" t="s">
        <v>20</v>
      </c>
      <c r="C24" s="11" t="s">
        <v>11</v>
      </c>
      <c r="D24" s="11" t="s">
        <v>13</v>
      </c>
      <c r="E24" s="11" t="s">
        <v>30</v>
      </c>
      <c r="F24" s="11" t="s">
        <v>21</v>
      </c>
      <c r="G24" s="11"/>
      <c r="H24" s="176">
        <f>H25+H26</f>
        <v>401.76548000000003</v>
      </c>
      <c r="I24" s="176">
        <f>I25+I26</f>
        <v>210.78265999999999</v>
      </c>
      <c r="J24" s="154">
        <f t="shared" si="0"/>
        <v>52.464104183365876</v>
      </c>
    </row>
    <row r="25" spans="1:10" ht="15" x14ac:dyDescent="0.2">
      <c r="A25" s="210"/>
      <c r="B25" s="155" t="s">
        <v>33</v>
      </c>
      <c r="C25" s="11" t="s">
        <v>11</v>
      </c>
      <c r="D25" s="11" t="s">
        <v>13</v>
      </c>
      <c r="E25" s="11" t="s">
        <v>30</v>
      </c>
      <c r="F25" s="11" t="s">
        <v>21</v>
      </c>
      <c r="G25" s="11" t="s">
        <v>23</v>
      </c>
      <c r="H25" s="176">
        <v>308.57564000000002</v>
      </c>
      <c r="I25" s="177">
        <v>170.12137999999999</v>
      </c>
      <c r="J25" s="154">
        <f t="shared" si="0"/>
        <v>55.131176265242445</v>
      </c>
    </row>
    <row r="26" spans="1:10" ht="45" x14ac:dyDescent="0.2">
      <c r="A26" s="210"/>
      <c r="B26" s="153" t="s">
        <v>28</v>
      </c>
      <c r="C26" s="11" t="s">
        <v>11</v>
      </c>
      <c r="D26" s="11" t="s">
        <v>13</v>
      </c>
      <c r="E26" s="11" t="s">
        <v>30</v>
      </c>
      <c r="F26" s="11" t="s">
        <v>21</v>
      </c>
      <c r="G26" s="11" t="s">
        <v>25</v>
      </c>
      <c r="H26" s="176">
        <v>93.189840000000004</v>
      </c>
      <c r="I26" s="177">
        <v>40.661279999999998</v>
      </c>
      <c r="J26" s="154">
        <f t="shared" si="0"/>
        <v>43.632739363003516</v>
      </c>
    </row>
    <row r="27" spans="1:10" ht="45" x14ac:dyDescent="0.2">
      <c r="A27" s="210"/>
      <c r="B27" s="156" t="s">
        <v>39</v>
      </c>
      <c r="C27" s="11" t="s">
        <v>11</v>
      </c>
      <c r="D27" s="11" t="s">
        <v>13</v>
      </c>
      <c r="E27" s="11" t="s">
        <v>30</v>
      </c>
      <c r="F27" s="11" t="s">
        <v>40</v>
      </c>
      <c r="G27" s="11"/>
      <c r="H27" s="176">
        <f>H28</f>
        <v>0.7</v>
      </c>
      <c r="I27" s="176">
        <f>I28</f>
        <v>0</v>
      </c>
      <c r="J27" s="154">
        <f t="shared" ref="J27:J28" si="1">I27/H27*100</f>
        <v>0</v>
      </c>
    </row>
    <row r="28" spans="1:10" ht="18.75" customHeight="1" x14ac:dyDescent="0.2">
      <c r="A28" s="210"/>
      <c r="B28" s="153" t="s">
        <v>33</v>
      </c>
      <c r="C28" s="11" t="s">
        <v>11</v>
      </c>
      <c r="D28" s="11" t="s">
        <v>13</v>
      </c>
      <c r="E28" s="11" t="s">
        <v>30</v>
      </c>
      <c r="F28" s="11" t="s">
        <v>40</v>
      </c>
      <c r="G28" s="11" t="s">
        <v>34</v>
      </c>
      <c r="H28" s="176">
        <v>0.7</v>
      </c>
      <c r="I28" s="177">
        <v>0</v>
      </c>
      <c r="J28" s="154">
        <f t="shared" si="1"/>
        <v>0</v>
      </c>
    </row>
    <row r="29" spans="1:10" ht="15" hidden="1" x14ac:dyDescent="0.2">
      <c r="A29" s="210"/>
      <c r="B29" s="153" t="s">
        <v>54</v>
      </c>
      <c r="C29" s="11" t="s">
        <v>11</v>
      </c>
      <c r="D29" s="11" t="s">
        <v>13</v>
      </c>
      <c r="E29" s="11" t="s">
        <v>30</v>
      </c>
      <c r="F29" s="11" t="s">
        <v>47</v>
      </c>
      <c r="G29" s="11"/>
      <c r="H29" s="176">
        <f>H30</f>
        <v>0</v>
      </c>
      <c r="I29" s="176">
        <f>I30</f>
        <v>0</v>
      </c>
      <c r="J29" s="154" t="e">
        <f t="shared" si="0"/>
        <v>#DIV/0!</v>
      </c>
    </row>
    <row r="30" spans="1:10" ht="15" hidden="1" x14ac:dyDescent="0.2">
      <c r="A30" s="210"/>
      <c r="B30" s="153" t="s">
        <v>33</v>
      </c>
      <c r="C30" s="11" t="s">
        <v>11</v>
      </c>
      <c r="D30" s="11" t="s">
        <v>13</v>
      </c>
      <c r="E30" s="11" t="s">
        <v>30</v>
      </c>
      <c r="F30" s="11" t="s">
        <v>47</v>
      </c>
      <c r="G30" s="11" t="s">
        <v>34</v>
      </c>
      <c r="H30" s="176">
        <v>0</v>
      </c>
      <c r="I30" s="177">
        <v>0</v>
      </c>
      <c r="J30" s="154" t="e">
        <f t="shared" si="0"/>
        <v>#DIV/0!</v>
      </c>
    </row>
    <row r="31" spans="1:10" ht="15" x14ac:dyDescent="0.2">
      <c r="A31" s="210"/>
      <c r="B31" s="153" t="s">
        <v>35</v>
      </c>
      <c r="C31" s="11" t="s">
        <v>11</v>
      </c>
      <c r="D31" s="11" t="s">
        <v>13</v>
      </c>
      <c r="E31" s="11" t="s">
        <v>30</v>
      </c>
      <c r="F31" s="11" t="s">
        <v>36</v>
      </c>
      <c r="G31" s="11"/>
      <c r="H31" s="176">
        <f>H32+H33+H34+H35+H36+H37</f>
        <v>222.37254999999999</v>
      </c>
      <c r="I31" s="176">
        <f>I32+I33+I34+I35+I36+I37</f>
        <v>74.269840000000016</v>
      </c>
      <c r="J31" s="154">
        <f t="shared" si="0"/>
        <v>33.398834523415779</v>
      </c>
    </row>
    <row r="32" spans="1:10" ht="15" customHeight="1" x14ac:dyDescent="0.2">
      <c r="A32" s="210"/>
      <c r="B32" s="153" t="s">
        <v>27</v>
      </c>
      <c r="C32" s="11" t="s">
        <v>11</v>
      </c>
      <c r="D32" s="11" t="s">
        <v>13</v>
      </c>
      <c r="E32" s="11" t="s">
        <v>30</v>
      </c>
      <c r="F32" s="11" t="s">
        <v>36</v>
      </c>
      <c r="G32" s="11" t="s">
        <v>23</v>
      </c>
      <c r="H32" s="176">
        <v>30.857569999999999</v>
      </c>
      <c r="I32" s="177">
        <v>0</v>
      </c>
      <c r="J32" s="154">
        <f t="shared" si="0"/>
        <v>0</v>
      </c>
    </row>
    <row r="33" spans="1:10" ht="48" customHeight="1" x14ac:dyDescent="0.2">
      <c r="A33" s="210"/>
      <c r="B33" s="153" t="s">
        <v>24</v>
      </c>
      <c r="C33" s="11" t="s">
        <v>11</v>
      </c>
      <c r="D33" s="11" t="s">
        <v>13</v>
      </c>
      <c r="E33" s="11" t="s">
        <v>30</v>
      </c>
      <c r="F33" s="11" t="s">
        <v>36</v>
      </c>
      <c r="G33" s="11" t="s">
        <v>25</v>
      </c>
      <c r="H33" s="176">
        <v>9.3189799999999998</v>
      </c>
      <c r="I33" s="177">
        <v>0</v>
      </c>
      <c r="J33" s="154">
        <f t="shared" si="0"/>
        <v>0</v>
      </c>
    </row>
    <row r="34" spans="1:10" ht="15" x14ac:dyDescent="0.2">
      <c r="A34" s="210"/>
      <c r="B34" s="153" t="s">
        <v>33</v>
      </c>
      <c r="C34" s="11" t="s">
        <v>11</v>
      </c>
      <c r="D34" s="11" t="s">
        <v>13</v>
      </c>
      <c r="E34" s="11" t="s">
        <v>30</v>
      </c>
      <c r="F34" s="11" t="s">
        <v>36</v>
      </c>
      <c r="G34" s="11" t="s">
        <v>34</v>
      </c>
      <c r="H34" s="176">
        <v>148.84100000000001</v>
      </c>
      <c r="I34" s="177">
        <v>68.392099999999999</v>
      </c>
      <c r="J34" s="154">
        <f t="shared" si="0"/>
        <v>45.949771904246809</v>
      </c>
    </row>
    <row r="35" spans="1:10" ht="15" x14ac:dyDescent="0.2">
      <c r="A35" s="210"/>
      <c r="B35" s="153" t="s">
        <v>94</v>
      </c>
      <c r="C35" s="11" t="s">
        <v>11</v>
      </c>
      <c r="D35" s="11" t="s">
        <v>13</v>
      </c>
      <c r="E35" s="11" t="s">
        <v>30</v>
      </c>
      <c r="F35" s="11" t="s">
        <v>36</v>
      </c>
      <c r="G35" s="11" t="s">
        <v>93</v>
      </c>
      <c r="H35" s="176">
        <v>31.754999999999999</v>
      </c>
      <c r="I35" s="177">
        <v>5.6432000000000002</v>
      </c>
      <c r="J35" s="154">
        <f>I35/H35*100</f>
        <v>17.771059675641631</v>
      </c>
    </row>
    <row r="36" spans="1:10" ht="15.75" customHeight="1" x14ac:dyDescent="0.2">
      <c r="A36" s="210"/>
      <c r="B36" s="153" t="s">
        <v>37</v>
      </c>
      <c r="C36" s="11" t="s">
        <v>11</v>
      </c>
      <c r="D36" s="11" t="s">
        <v>13</v>
      </c>
      <c r="E36" s="11" t="s">
        <v>30</v>
      </c>
      <c r="F36" s="11" t="s">
        <v>36</v>
      </c>
      <c r="G36" s="11" t="s">
        <v>38</v>
      </c>
      <c r="H36" s="176">
        <v>1.5654600000000001</v>
      </c>
      <c r="I36" s="177">
        <v>0.2</v>
      </c>
      <c r="J36" s="154">
        <f>I36/H36*100</f>
        <v>12.775797529160757</v>
      </c>
    </row>
    <row r="37" spans="1:10" ht="15.75" customHeight="1" x14ac:dyDescent="0.2">
      <c r="A37" s="210"/>
      <c r="B37" s="156" t="s">
        <v>265</v>
      </c>
      <c r="C37" s="11" t="s">
        <v>11</v>
      </c>
      <c r="D37" s="11" t="s">
        <v>13</v>
      </c>
      <c r="E37" s="11" t="s">
        <v>30</v>
      </c>
      <c r="F37" s="11" t="s">
        <v>36</v>
      </c>
      <c r="G37" s="11" t="s">
        <v>264</v>
      </c>
      <c r="H37" s="176">
        <v>3.4540000000000001E-2</v>
      </c>
      <c r="I37" s="177">
        <v>3.4540000000000001E-2</v>
      </c>
      <c r="J37" s="154">
        <f>I37/H37*100</f>
        <v>100</v>
      </c>
    </row>
    <row r="38" spans="1:10" ht="44.25" customHeight="1" x14ac:dyDescent="0.2">
      <c r="A38" s="210"/>
      <c r="B38" s="152" t="s">
        <v>44</v>
      </c>
      <c r="C38" s="5" t="s">
        <v>11</v>
      </c>
      <c r="D38" s="5" t="s">
        <v>13</v>
      </c>
      <c r="E38" s="5" t="s">
        <v>48</v>
      </c>
      <c r="F38" s="11"/>
      <c r="G38" s="11"/>
      <c r="H38" s="174">
        <f>H39</f>
        <v>254.9436</v>
      </c>
      <c r="I38" s="174">
        <f>I39</f>
        <v>122.28</v>
      </c>
      <c r="J38" s="150">
        <f t="shared" si="0"/>
        <v>47.963549585084699</v>
      </c>
    </row>
    <row r="39" spans="1:10" ht="17.25" customHeight="1" x14ac:dyDescent="0.2">
      <c r="A39" s="210"/>
      <c r="B39" s="153" t="s">
        <v>16</v>
      </c>
      <c r="C39" s="11" t="s">
        <v>11</v>
      </c>
      <c r="D39" s="11" t="s">
        <v>13</v>
      </c>
      <c r="E39" s="11" t="s">
        <v>48</v>
      </c>
      <c r="F39" s="11" t="s">
        <v>17</v>
      </c>
      <c r="G39" s="157"/>
      <c r="H39" s="176">
        <f>H40</f>
        <v>254.9436</v>
      </c>
      <c r="I39" s="176">
        <f>I40</f>
        <v>122.28</v>
      </c>
      <c r="J39" s="154">
        <f t="shared" si="0"/>
        <v>47.963549585084699</v>
      </c>
    </row>
    <row r="40" spans="1:10" ht="15" customHeight="1" x14ac:dyDescent="0.2">
      <c r="A40" s="210"/>
      <c r="B40" s="153" t="s">
        <v>18</v>
      </c>
      <c r="C40" s="11" t="s">
        <v>11</v>
      </c>
      <c r="D40" s="11" t="s">
        <v>13</v>
      </c>
      <c r="E40" s="11" t="s">
        <v>48</v>
      </c>
      <c r="F40" s="11" t="s">
        <v>19</v>
      </c>
      <c r="G40" s="157"/>
      <c r="H40" s="176">
        <f>H41+H43</f>
        <v>254.9436</v>
      </c>
      <c r="I40" s="176">
        <f>I41+I43</f>
        <v>122.28</v>
      </c>
      <c r="J40" s="154">
        <f t="shared" si="0"/>
        <v>47.963549585084699</v>
      </c>
    </row>
    <row r="41" spans="1:10" ht="28.5" customHeight="1" x14ac:dyDescent="0.2">
      <c r="A41" s="210"/>
      <c r="B41" s="156" t="s">
        <v>246</v>
      </c>
      <c r="C41" s="13">
        <v>991</v>
      </c>
      <c r="D41" s="11" t="s">
        <v>13</v>
      </c>
      <c r="E41" s="11" t="s">
        <v>48</v>
      </c>
      <c r="F41" s="11" t="s">
        <v>49</v>
      </c>
      <c r="G41" s="11"/>
      <c r="H41" s="178">
        <f>H42</f>
        <v>244.56360000000001</v>
      </c>
      <c r="I41" s="178">
        <f>I42</f>
        <v>122.28</v>
      </c>
      <c r="J41" s="154">
        <f t="shared" si="0"/>
        <v>49.999263995132551</v>
      </c>
    </row>
    <row r="42" spans="1:10" ht="15" customHeight="1" x14ac:dyDescent="0.2">
      <c r="A42" s="210"/>
      <c r="B42" s="153" t="s">
        <v>45</v>
      </c>
      <c r="C42" s="13">
        <v>991</v>
      </c>
      <c r="D42" s="11" t="s">
        <v>13</v>
      </c>
      <c r="E42" s="11" t="s">
        <v>48</v>
      </c>
      <c r="F42" s="11" t="s">
        <v>49</v>
      </c>
      <c r="G42" s="11" t="s">
        <v>46</v>
      </c>
      <c r="H42" s="178">
        <v>244.56360000000001</v>
      </c>
      <c r="I42" s="177">
        <v>122.28</v>
      </c>
      <c r="J42" s="154">
        <f t="shared" si="0"/>
        <v>49.999263995132551</v>
      </c>
    </row>
    <row r="43" spans="1:10" ht="29.25" customHeight="1" x14ac:dyDescent="0.2">
      <c r="A43" s="210"/>
      <c r="B43" s="153" t="s">
        <v>50</v>
      </c>
      <c r="C43" s="13">
        <v>991</v>
      </c>
      <c r="D43" s="11" t="s">
        <v>13</v>
      </c>
      <c r="E43" s="11" t="s">
        <v>48</v>
      </c>
      <c r="F43" s="11" t="s">
        <v>51</v>
      </c>
      <c r="G43" s="11"/>
      <c r="H43" s="178">
        <f>H44</f>
        <v>10.38</v>
      </c>
      <c r="I43" s="178">
        <f>I44</f>
        <v>0</v>
      </c>
      <c r="J43" s="154">
        <f t="shared" si="0"/>
        <v>0</v>
      </c>
    </row>
    <row r="44" spans="1:10" ht="15" customHeight="1" x14ac:dyDescent="0.2">
      <c r="A44" s="210"/>
      <c r="B44" s="153" t="s">
        <v>45</v>
      </c>
      <c r="C44" s="13">
        <v>991</v>
      </c>
      <c r="D44" s="11" t="s">
        <v>13</v>
      </c>
      <c r="E44" s="11" t="s">
        <v>48</v>
      </c>
      <c r="F44" s="11" t="s">
        <v>51</v>
      </c>
      <c r="G44" s="11" t="s">
        <v>46</v>
      </c>
      <c r="H44" s="178">
        <v>10.38</v>
      </c>
      <c r="I44" s="177">
        <v>0</v>
      </c>
      <c r="J44" s="154">
        <f t="shared" si="0"/>
        <v>0</v>
      </c>
    </row>
    <row r="45" spans="1:10" ht="15" x14ac:dyDescent="0.2">
      <c r="A45" s="210"/>
      <c r="B45" s="152" t="s">
        <v>52</v>
      </c>
      <c r="C45" s="11" t="s">
        <v>11</v>
      </c>
      <c r="D45" s="5" t="s">
        <v>13</v>
      </c>
      <c r="E45" s="5" t="s">
        <v>53</v>
      </c>
      <c r="F45" s="5"/>
      <c r="G45" s="5"/>
      <c r="H45" s="174">
        <f t="shared" ref="H45:I48" si="2">H46</f>
        <v>1</v>
      </c>
      <c r="I45" s="174">
        <f t="shared" si="2"/>
        <v>0</v>
      </c>
      <c r="J45" s="150">
        <f t="shared" si="0"/>
        <v>0</v>
      </c>
    </row>
    <row r="46" spans="1:10" ht="15" x14ac:dyDescent="0.2">
      <c r="A46" s="210"/>
      <c r="B46" s="153" t="s">
        <v>16</v>
      </c>
      <c r="C46" s="11" t="s">
        <v>11</v>
      </c>
      <c r="D46" s="11" t="s">
        <v>13</v>
      </c>
      <c r="E46" s="11" t="s">
        <v>53</v>
      </c>
      <c r="F46" s="11" t="s">
        <v>17</v>
      </c>
      <c r="G46" s="5"/>
      <c r="H46" s="176">
        <f t="shared" si="2"/>
        <v>1</v>
      </c>
      <c r="I46" s="176">
        <f t="shared" si="2"/>
        <v>0</v>
      </c>
      <c r="J46" s="154">
        <f t="shared" si="0"/>
        <v>0</v>
      </c>
    </row>
    <row r="47" spans="1:10" ht="15" x14ac:dyDescent="0.2">
      <c r="A47" s="210"/>
      <c r="B47" s="153" t="s">
        <v>18</v>
      </c>
      <c r="C47" s="11" t="s">
        <v>11</v>
      </c>
      <c r="D47" s="11" t="s">
        <v>13</v>
      </c>
      <c r="E47" s="11" t="s">
        <v>53</v>
      </c>
      <c r="F47" s="11" t="s">
        <v>19</v>
      </c>
      <c r="G47" s="5"/>
      <c r="H47" s="176">
        <f t="shared" si="2"/>
        <v>1</v>
      </c>
      <c r="I47" s="176">
        <f t="shared" si="2"/>
        <v>0</v>
      </c>
      <c r="J47" s="154">
        <f t="shared" si="0"/>
        <v>0</v>
      </c>
    </row>
    <row r="48" spans="1:10" ht="15" x14ac:dyDescent="0.2">
      <c r="A48" s="210"/>
      <c r="B48" s="153" t="s">
        <v>54</v>
      </c>
      <c r="C48" s="11" t="s">
        <v>11</v>
      </c>
      <c r="D48" s="11" t="s">
        <v>13</v>
      </c>
      <c r="E48" s="11" t="s">
        <v>53</v>
      </c>
      <c r="F48" s="11" t="s">
        <v>47</v>
      </c>
      <c r="G48" s="11"/>
      <c r="H48" s="176">
        <f t="shared" si="2"/>
        <v>1</v>
      </c>
      <c r="I48" s="176">
        <f t="shared" si="2"/>
        <v>0</v>
      </c>
      <c r="J48" s="154">
        <f t="shared" si="0"/>
        <v>0</v>
      </c>
    </row>
    <row r="49" spans="1:10" ht="15" x14ac:dyDescent="0.2">
      <c r="A49" s="210"/>
      <c r="B49" s="153" t="s">
        <v>55</v>
      </c>
      <c r="C49" s="11" t="s">
        <v>11</v>
      </c>
      <c r="D49" s="11" t="s">
        <v>13</v>
      </c>
      <c r="E49" s="11" t="s">
        <v>53</v>
      </c>
      <c r="F49" s="11" t="s">
        <v>47</v>
      </c>
      <c r="G49" s="11" t="s">
        <v>56</v>
      </c>
      <c r="H49" s="180">
        <v>1</v>
      </c>
      <c r="I49" s="177">
        <v>0</v>
      </c>
      <c r="J49" s="154">
        <f t="shared" si="0"/>
        <v>0</v>
      </c>
    </row>
    <row r="50" spans="1:10" ht="15" x14ac:dyDescent="0.2">
      <c r="A50" s="210"/>
      <c r="B50" s="159" t="s">
        <v>57</v>
      </c>
      <c r="C50" s="5" t="s">
        <v>11</v>
      </c>
      <c r="D50" s="5" t="s">
        <v>13</v>
      </c>
      <c r="E50" s="5" t="s">
        <v>58</v>
      </c>
      <c r="F50" s="11"/>
      <c r="G50" s="11"/>
      <c r="H50" s="181">
        <f>H51</f>
        <v>281.21247</v>
      </c>
      <c r="I50" s="181">
        <f>I51</f>
        <v>166.04061999999999</v>
      </c>
      <c r="J50" s="150">
        <f t="shared" si="0"/>
        <v>59.044543792812597</v>
      </c>
    </row>
    <row r="51" spans="1:10" ht="15" x14ac:dyDescent="0.2">
      <c r="A51" s="210"/>
      <c r="B51" s="153" t="s">
        <v>16</v>
      </c>
      <c r="C51" s="160" t="s">
        <v>11</v>
      </c>
      <c r="D51" s="11" t="s">
        <v>13</v>
      </c>
      <c r="E51" s="11" t="s">
        <v>58</v>
      </c>
      <c r="F51" s="11" t="s">
        <v>17</v>
      </c>
      <c r="G51" s="11"/>
      <c r="H51" s="180">
        <f>H52</f>
        <v>281.21247</v>
      </c>
      <c r="I51" s="180">
        <f>I52</f>
        <v>166.04061999999999</v>
      </c>
      <c r="J51" s="154">
        <f t="shared" ref="J51:J72" si="3">I51/H51*100</f>
        <v>59.044543792812597</v>
      </c>
    </row>
    <row r="52" spans="1:10" ht="15" x14ac:dyDescent="0.2">
      <c r="A52" s="210"/>
      <c r="B52" s="153" t="s">
        <v>18</v>
      </c>
      <c r="C52" s="160" t="s">
        <v>11</v>
      </c>
      <c r="D52" s="11" t="s">
        <v>13</v>
      </c>
      <c r="E52" s="11" t="s">
        <v>58</v>
      </c>
      <c r="F52" s="11" t="s">
        <v>17</v>
      </c>
      <c r="G52" s="11"/>
      <c r="H52" s="176">
        <f>H53+H56</f>
        <v>281.21247</v>
      </c>
      <c r="I52" s="176">
        <f>I53+I56</f>
        <v>166.04061999999999</v>
      </c>
      <c r="J52" s="154">
        <f>I52/H52*100</f>
        <v>59.044543792812597</v>
      </c>
    </row>
    <row r="53" spans="1:10" ht="15" x14ac:dyDescent="0.2">
      <c r="A53" s="210"/>
      <c r="B53" s="163" t="s">
        <v>59</v>
      </c>
      <c r="C53" s="162">
        <v>991</v>
      </c>
      <c r="D53" s="11" t="s">
        <v>13</v>
      </c>
      <c r="E53" s="11" t="s">
        <v>58</v>
      </c>
      <c r="F53" s="11" t="s">
        <v>60</v>
      </c>
      <c r="G53" s="11"/>
      <c r="H53" s="176">
        <f>H54+H55</f>
        <v>281.21247</v>
      </c>
      <c r="I53" s="176">
        <f>I54+I55</f>
        <v>166.04061999999999</v>
      </c>
      <c r="J53" s="154">
        <f t="shared" si="3"/>
        <v>59.044543792812597</v>
      </c>
    </row>
    <row r="54" spans="1:10" ht="17.25" customHeight="1" x14ac:dyDescent="0.2">
      <c r="A54" s="210"/>
      <c r="B54" s="153" t="s">
        <v>61</v>
      </c>
      <c r="C54" s="13">
        <v>991</v>
      </c>
      <c r="D54" s="11" t="s">
        <v>13</v>
      </c>
      <c r="E54" s="11" t="s">
        <v>58</v>
      </c>
      <c r="F54" s="11" t="s">
        <v>60</v>
      </c>
      <c r="G54" s="11" t="s">
        <v>31</v>
      </c>
      <c r="H54" s="176">
        <v>215.98500000000001</v>
      </c>
      <c r="I54" s="177">
        <v>127.52736</v>
      </c>
      <c r="J54" s="154">
        <f t="shared" si="3"/>
        <v>59.044544760052773</v>
      </c>
    </row>
    <row r="55" spans="1:10" ht="46.5" customHeight="1" x14ac:dyDescent="0.2">
      <c r="A55" s="210"/>
      <c r="B55" s="153" t="s">
        <v>62</v>
      </c>
      <c r="C55" s="13">
        <v>991</v>
      </c>
      <c r="D55" s="11" t="s">
        <v>13</v>
      </c>
      <c r="E55" s="11" t="s">
        <v>58</v>
      </c>
      <c r="F55" s="11" t="s">
        <v>60</v>
      </c>
      <c r="G55" s="11" t="s">
        <v>32</v>
      </c>
      <c r="H55" s="176">
        <v>65.227469999999997</v>
      </c>
      <c r="I55" s="177">
        <v>38.513260000000002</v>
      </c>
      <c r="J55" s="154">
        <f>I55/H55*100</f>
        <v>59.044540590030557</v>
      </c>
    </row>
    <row r="56" spans="1:10" ht="15" hidden="1" x14ac:dyDescent="0.2">
      <c r="A56" s="210"/>
      <c r="B56" s="153" t="s">
        <v>54</v>
      </c>
      <c r="C56" s="13">
        <v>991</v>
      </c>
      <c r="D56" s="11" t="s">
        <v>13</v>
      </c>
      <c r="E56" s="11" t="s">
        <v>58</v>
      </c>
      <c r="F56" s="11" t="s">
        <v>47</v>
      </c>
      <c r="G56" s="11"/>
      <c r="H56" s="176">
        <f>H57+H58</f>
        <v>0</v>
      </c>
      <c r="I56" s="176">
        <f>I57+I58</f>
        <v>0</v>
      </c>
      <c r="J56" s="154" t="e">
        <f t="shared" ref="J56:J58" si="4">I56/H56*100</f>
        <v>#DIV/0!</v>
      </c>
    </row>
    <row r="57" spans="1:10" ht="18" hidden="1" customHeight="1" x14ac:dyDescent="0.2">
      <c r="A57" s="210"/>
      <c r="B57" s="153" t="s">
        <v>61</v>
      </c>
      <c r="C57" s="13">
        <v>991</v>
      </c>
      <c r="D57" s="11" t="s">
        <v>13</v>
      </c>
      <c r="E57" s="11" t="s">
        <v>58</v>
      </c>
      <c r="F57" s="11" t="s">
        <v>47</v>
      </c>
      <c r="G57" s="11" t="s">
        <v>31</v>
      </c>
      <c r="H57" s="176">
        <v>0</v>
      </c>
      <c r="I57" s="177">
        <v>0</v>
      </c>
      <c r="J57" s="154" t="e">
        <f t="shared" si="4"/>
        <v>#DIV/0!</v>
      </c>
    </row>
    <row r="58" spans="1:10" ht="29.25" hidden="1" customHeight="1" x14ac:dyDescent="0.2">
      <c r="A58" s="210"/>
      <c r="B58" s="153" t="s">
        <v>62</v>
      </c>
      <c r="C58" s="13">
        <v>991</v>
      </c>
      <c r="D58" s="11" t="s">
        <v>13</v>
      </c>
      <c r="E58" s="11" t="s">
        <v>58</v>
      </c>
      <c r="F58" s="11" t="s">
        <v>47</v>
      </c>
      <c r="G58" s="11" t="s">
        <v>32</v>
      </c>
      <c r="H58" s="176">
        <v>0</v>
      </c>
      <c r="I58" s="177">
        <v>0</v>
      </c>
      <c r="J58" s="154" t="e">
        <f t="shared" si="4"/>
        <v>#DIV/0!</v>
      </c>
    </row>
    <row r="59" spans="1:10" ht="15" x14ac:dyDescent="0.2">
      <c r="A59" s="210"/>
      <c r="B59" s="172" t="s">
        <v>245</v>
      </c>
      <c r="C59" s="52">
        <v>991</v>
      </c>
      <c r="D59" s="52" t="s">
        <v>15</v>
      </c>
      <c r="E59" s="52"/>
      <c r="F59" s="164"/>
      <c r="G59" s="164"/>
      <c r="H59" s="175">
        <f t="shared" ref="H59:I62" si="5">H60</f>
        <v>252.90000000000003</v>
      </c>
      <c r="I59" s="175">
        <f t="shared" si="5"/>
        <v>100.54141000000001</v>
      </c>
      <c r="J59" s="151">
        <f t="shared" si="3"/>
        <v>39.755401344404902</v>
      </c>
    </row>
    <row r="60" spans="1:10" ht="15" x14ac:dyDescent="0.2">
      <c r="A60" s="210"/>
      <c r="B60" s="165" t="s">
        <v>64</v>
      </c>
      <c r="C60" s="166">
        <v>991</v>
      </c>
      <c r="D60" s="5" t="s">
        <v>15</v>
      </c>
      <c r="E60" s="5" t="s">
        <v>65</v>
      </c>
      <c r="F60" s="11"/>
      <c r="G60" s="11"/>
      <c r="H60" s="174">
        <f t="shared" si="5"/>
        <v>252.90000000000003</v>
      </c>
      <c r="I60" s="174">
        <f t="shared" si="5"/>
        <v>100.54141000000001</v>
      </c>
      <c r="J60" s="150">
        <f t="shared" si="3"/>
        <v>39.755401344404902</v>
      </c>
    </row>
    <row r="61" spans="1:10" ht="15" x14ac:dyDescent="0.2">
      <c r="A61" s="210"/>
      <c r="B61" s="153" t="s">
        <v>16</v>
      </c>
      <c r="C61" s="11" t="s">
        <v>11</v>
      </c>
      <c r="D61" s="11" t="s">
        <v>15</v>
      </c>
      <c r="E61" s="11" t="s">
        <v>65</v>
      </c>
      <c r="F61" s="11" t="s">
        <v>17</v>
      </c>
      <c r="G61" s="11"/>
      <c r="H61" s="176">
        <f t="shared" si="5"/>
        <v>252.90000000000003</v>
      </c>
      <c r="I61" s="176">
        <f t="shared" si="5"/>
        <v>100.54141000000001</v>
      </c>
      <c r="J61" s="154">
        <f t="shared" si="3"/>
        <v>39.755401344404902</v>
      </c>
    </row>
    <row r="62" spans="1:10" ht="15" x14ac:dyDescent="0.2">
      <c r="A62" s="210"/>
      <c r="B62" s="153" t="s">
        <v>18</v>
      </c>
      <c r="C62" s="11" t="s">
        <v>11</v>
      </c>
      <c r="D62" s="11" t="s">
        <v>15</v>
      </c>
      <c r="E62" s="11" t="s">
        <v>65</v>
      </c>
      <c r="F62" s="11" t="s">
        <v>19</v>
      </c>
      <c r="G62" s="11"/>
      <c r="H62" s="176">
        <f t="shared" si="5"/>
        <v>252.90000000000003</v>
      </c>
      <c r="I62" s="176">
        <f t="shared" si="5"/>
        <v>100.54141000000001</v>
      </c>
      <c r="J62" s="154">
        <f t="shared" si="3"/>
        <v>39.755401344404902</v>
      </c>
    </row>
    <row r="63" spans="1:10" ht="28.5" customHeight="1" x14ac:dyDescent="0.2">
      <c r="A63" s="210"/>
      <c r="B63" s="167" t="s">
        <v>66</v>
      </c>
      <c r="C63" s="168">
        <v>991</v>
      </c>
      <c r="D63" s="11" t="s">
        <v>15</v>
      </c>
      <c r="E63" s="11" t="s">
        <v>65</v>
      </c>
      <c r="F63" s="11" t="s">
        <v>67</v>
      </c>
      <c r="G63" s="11"/>
      <c r="H63" s="176">
        <f>H64+H65+H66</f>
        <v>252.90000000000003</v>
      </c>
      <c r="I63" s="176">
        <f>I64+I65+I66</f>
        <v>100.54141000000001</v>
      </c>
      <c r="J63" s="154">
        <f t="shared" si="3"/>
        <v>39.755401344404902</v>
      </c>
    </row>
    <row r="64" spans="1:10" ht="17.25" customHeight="1" x14ac:dyDescent="0.2">
      <c r="A64" s="210"/>
      <c r="B64" s="153" t="s">
        <v>27</v>
      </c>
      <c r="C64" s="168">
        <v>991</v>
      </c>
      <c r="D64" s="11" t="s">
        <v>15</v>
      </c>
      <c r="E64" s="11" t="s">
        <v>65</v>
      </c>
      <c r="F64" s="11" t="s">
        <v>67</v>
      </c>
      <c r="G64" s="12" t="s">
        <v>23</v>
      </c>
      <c r="H64" s="176">
        <v>161.56800000000001</v>
      </c>
      <c r="I64" s="177">
        <v>74.876040000000003</v>
      </c>
      <c r="J64" s="154">
        <f t="shared" si="3"/>
        <v>46.343360071301248</v>
      </c>
    </row>
    <row r="65" spans="1:10" ht="45.75" customHeight="1" x14ac:dyDescent="0.2">
      <c r="A65" s="210"/>
      <c r="B65" s="153" t="s">
        <v>28</v>
      </c>
      <c r="C65" s="168">
        <v>991</v>
      </c>
      <c r="D65" s="11" t="s">
        <v>15</v>
      </c>
      <c r="E65" s="11" t="s">
        <v>65</v>
      </c>
      <c r="F65" s="11" t="s">
        <v>67</v>
      </c>
      <c r="G65" s="12" t="s">
        <v>25</v>
      </c>
      <c r="H65" s="176">
        <v>48.79354</v>
      </c>
      <c r="I65" s="177">
        <v>22.612570000000002</v>
      </c>
      <c r="J65" s="154">
        <f t="shared" si="3"/>
        <v>46.3433684049159</v>
      </c>
    </row>
    <row r="66" spans="1:10" ht="17.25" customHeight="1" x14ac:dyDescent="0.2">
      <c r="A66" s="210"/>
      <c r="B66" s="153" t="s">
        <v>33</v>
      </c>
      <c r="C66" s="168">
        <v>991</v>
      </c>
      <c r="D66" s="11" t="s">
        <v>15</v>
      </c>
      <c r="E66" s="11" t="s">
        <v>65</v>
      </c>
      <c r="F66" s="11" t="s">
        <v>67</v>
      </c>
      <c r="G66" s="11" t="s">
        <v>34</v>
      </c>
      <c r="H66" s="176">
        <v>42.538460000000001</v>
      </c>
      <c r="I66" s="177">
        <v>3.0528</v>
      </c>
      <c r="J66" s="154">
        <f t="shared" si="3"/>
        <v>7.1765644548486236</v>
      </c>
    </row>
    <row r="67" spans="1:10" ht="28.5" x14ac:dyDescent="0.2">
      <c r="A67" s="210"/>
      <c r="B67" s="173" t="s">
        <v>68</v>
      </c>
      <c r="C67" s="53">
        <v>991</v>
      </c>
      <c r="D67" s="53" t="s">
        <v>65</v>
      </c>
      <c r="E67" s="53"/>
      <c r="F67" s="7"/>
      <c r="G67" s="7"/>
      <c r="H67" s="182">
        <f>H68</f>
        <v>30</v>
      </c>
      <c r="I67" s="182">
        <f>I68</f>
        <v>12</v>
      </c>
      <c r="J67" s="151">
        <f t="shared" si="3"/>
        <v>40</v>
      </c>
    </row>
    <row r="68" spans="1:10" ht="28.5" x14ac:dyDescent="0.2">
      <c r="A68" s="210"/>
      <c r="B68" s="152" t="s">
        <v>95</v>
      </c>
      <c r="C68" s="166">
        <v>991</v>
      </c>
      <c r="D68" s="5" t="s">
        <v>65</v>
      </c>
      <c r="E68" s="5" t="s">
        <v>70</v>
      </c>
      <c r="F68" s="11"/>
      <c r="G68" s="11"/>
      <c r="H68" s="176">
        <f t="shared" ref="H68:I70" si="6">H69</f>
        <v>30</v>
      </c>
      <c r="I68" s="176">
        <f t="shared" si="6"/>
        <v>12</v>
      </c>
      <c r="J68" s="154">
        <f t="shared" si="3"/>
        <v>40</v>
      </c>
    </row>
    <row r="69" spans="1:10" ht="15" x14ac:dyDescent="0.2">
      <c r="A69" s="210"/>
      <c r="B69" s="153" t="s">
        <v>16</v>
      </c>
      <c r="C69" s="11" t="s">
        <v>11</v>
      </c>
      <c r="D69" s="11" t="s">
        <v>65</v>
      </c>
      <c r="E69" s="11" t="s">
        <v>70</v>
      </c>
      <c r="F69" s="11" t="s">
        <v>17</v>
      </c>
      <c r="G69" s="11"/>
      <c r="H69" s="176">
        <f t="shared" si="6"/>
        <v>30</v>
      </c>
      <c r="I69" s="176">
        <f t="shared" si="6"/>
        <v>12</v>
      </c>
      <c r="J69" s="154">
        <f t="shared" si="3"/>
        <v>40</v>
      </c>
    </row>
    <row r="70" spans="1:10" ht="15" x14ac:dyDescent="0.2">
      <c r="A70" s="210"/>
      <c r="B70" s="153" t="s">
        <v>18</v>
      </c>
      <c r="C70" s="11" t="s">
        <v>11</v>
      </c>
      <c r="D70" s="11" t="s">
        <v>65</v>
      </c>
      <c r="E70" s="11" t="s">
        <v>70</v>
      </c>
      <c r="F70" s="11" t="s">
        <v>19</v>
      </c>
      <c r="G70" s="11"/>
      <c r="H70" s="176">
        <f t="shared" si="6"/>
        <v>30</v>
      </c>
      <c r="I70" s="176">
        <f t="shared" si="6"/>
        <v>12</v>
      </c>
      <c r="J70" s="154">
        <f t="shared" si="3"/>
        <v>40</v>
      </c>
    </row>
    <row r="71" spans="1:10" ht="15" x14ac:dyDescent="0.2">
      <c r="A71" s="210"/>
      <c r="B71" s="153" t="s">
        <v>54</v>
      </c>
      <c r="C71" s="168">
        <v>991</v>
      </c>
      <c r="D71" s="11" t="s">
        <v>65</v>
      </c>
      <c r="E71" s="11" t="s">
        <v>70</v>
      </c>
      <c r="F71" s="11" t="s">
        <v>47</v>
      </c>
      <c r="G71" s="11"/>
      <c r="H71" s="176">
        <f>H72</f>
        <v>30</v>
      </c>
      <c r="I71" s="176">
        <f>I72</f>
        <v>12</v>
      </c>
      <c r="J71" s="154">
        <f t="shared" si="3"/>
        <v>40</v>
      </c>
    </row>
    <row r="72" spans="1:10" ht="15" x14ac:dyDescent="0.2">
      <c r="A72" s="210"/>
      <c r="B72" s="153" t="s">
        <v>33</v>
      </c>
      <c r="C72" s="168">
        <v>991</v>
      </c>
      <c r="D72" s="11" t="s">
        <v>65</v>
      </c>
      <c r="E72" s="11" t="s">
        <v>70</v>
      </c>
      <c r="F72" s="11" t="s">
        <v>47</v>
      </c>
      <c r="G72" s="11" t="s">
        <v>34</v>
      </c>
      <c r="H72" s="176">
        <v>30</v>
      </c>
      <c r="I72" s="177">
        <v>12</v>
      </c>
      <c r="J72" s="154">
        <f t="shared" si="3"/>
        <v>40</v>
      </c>
    </row>
    <row r="73" spans="1:10" ht="15" x14ac:dyDescent="0.2">
      <c r="A73" s="210"/>
      <c r="B73" s="173" t="s">
        <v>72</v>
      </c>
      <c r="C73" s="53">
        <v>991</v>
      </c>
      <c r="D73" s="53" t="s">
        <v>73</v>
      </c>
      <c r="E73" s="7"/>
      <c r="F73" s="14"/>
      <c r="G73" s="7"/>
      <c r="H73" s="182">
        <f t="shared" ref="H73:I75" si="7">H74</f>
        <v>194</v>
      </c>
      <c r="I73" s="182">
        <f t="shared" si="7"/>
        <v>8.75</v>
      </c>
      <c r="J73" s="151">
        <f t="shared" ref="J73:J92" si="8">I73/H73*100</f>
        <v>4.5103092783505154</v>
      </c>
    </row>
    <row r="74" spans="1:10" s="6" customFormat="1" ht="14.25" x14ac:dyDescent="0.2">
      <c r="A74" s="210"/>
      <c r="B74" s="152" t="s">
        <v>74</v>
      </c>
      <c r="C74" s="158">
        <v>991</v>
      </c>
      <c r="D74" s="5" t="s">
        <v>73</v>
      </c>
      <c r="E74" s="5" t="s">
        <v>65</v>
      </c>
      <c r="F74" s="5"/>
      <c r="G74" s="5"/>
      <c r="H74" s="174">
        <f t="shared" si="7"/>
        <v>194</v>
      </c>
      <c r="I74" s="174">
        <f t="shared" si="7"/>
        <v>8.75</v>
      </c>
      <c r="J74" s="150">
        <f t="shared" si="8"/>
        <v>4.5103092783505154</v>
      </c>
    </row>
    <row r="75" spans="1:10" ht="18" customHeight="1" x14ac:dyDescent="0.2">
      <c r="A75" s="210"/>
      <c r="B75" s="153" t="s">
        <v>16</v>
      </c>
      <c r="C75" s="11" t="s">
        <v>11</v>
      </c>
      <c r="D75" s="11" t="s">
        <v>73</v>
      </c>
      <c r="E75" s="11" t="s">
        <v>65</v>
      </c>
      <c r="F75" s="11" t="s">
        <v>17</v>
      </c>
      <c r="G75" s="11"/>
      <c r="H75" s="176">
        <f t="shared" si="7"/>
        <v>194</v>
      </c>
      <c r="I75" s="176">
        <f t="shared" si="7"/>
        <v>8.75</v>
      </c>
      <c r="J75" s="154">
        <f t="shared" si="8"/>
        <v>4.5103092783505154</v>
      </c>
    </row>
    <row r="76" spans="1:10" ht="15.75" customHeight="1" x14ac:dyDescent="0.2">
      <c r="A76" s="210"/>
      <c r="B76" s="153" t="s">
        <v>18</v>
      </c>
      <c r="C76" s="11" t="s">
        <v>11</v>
      </c>
      <c r="D76" s="11" t="s">
        <v>73</v>
      </c>
      <c r="E76" s="11" t="s">
        <v>65</v>
      </c>
      <c r="F76" s="11" t="s">
        <v>19</v>
      </c>
      <c r="G76" s="11"/>
      <c r="H76" s="176">
        <f>H77+H79+H81+H83</f>
        <v>194</v>
      </c>
      <c r="I76" s="176">
        <f>I77+I79+I81+I83</f>
        <v>8.75</v>
      </c>
      <c r="J76" s="154">
        <f t="shared" si="8"/>
        <v>4.5103092783505154</v>
      </c>
    </row>
    <row r="77" spans="1:10" ht="44.25" customHeight="1" x14ac:dyDescent="0.2">
      <c r="A77" s="210"/>
      <c r="B77" s="161" t="s">
        <v>63</v>
      </c>
      <c r="C77" s="11" t="s">
        <v>11</v>
      </c>
      <c r="D77" s="11" t="s">
        <v>73</v>
      </c>
      <c r="E77" s="11" t="s">
        <v>65</v>
      </c>
      <c r="F77" s="12" t="s">
        <v>41</v>
      </c>
      <c r="G77" s="12"/>
      <c r="H77" s="176">
        <f>H78</f>
        <v>165</v>
      </c>
      <c r="I77" s="176">
        <f>I78</f>
        <v>0</v>
      </c>
      <c r="J77" s="154">
        <f t="shared" si="8"/>
        <v>0</v>
      </c>
    </row>
    <row r="78" spans="1:10" ht="18" customHeight="1" x14ac:dyDescent="0.2">
      <c r="A78" s="210"/>
      <c r="B78" s="153" t="s">
        <v>42</v>
      </c>
      <c r="C78" s="11" t="s">
        <v>11</v>
      </c>
      <c r="D78" s="11" t="s">
        <v>73</v>
      </c>
      <c r="E78" s="11" t="s">
        <v>65</v>
      </c>
      <c r="F78" s="12" t="s">
        <v>41</v>
      </c>
      <c r="G78" s="12" t="s">
        <v>34</v>
      </c>
      <c r="H78" s="176">
        <v>165</v>
      </c>
      <c r="I78" s="176">
        <v>0</v>
      </c>
      <c r="J78" s="154">
        <f t="shared" si="8"/>
        <v>0</v>
      </c>
    </row>
    <row r="79" spans="1:10" ht="15" x14ac:dyDescent="0.2">
      <c r="A79" s="210"/>
      <c r="B79" s="153" t="s">
        <v>54</v>
      </c>
      <c r="C79" s="13">
        <v>991</v>
      </c>
      <c r="D79" s="11" t="s">
        <v>73</v>
      </c>
      <c r="E79" s="11" t="s">
        <v>65</v>
      </c>
      <c r="F79" s="11" t="s">
        <v>47</v>
      </c>
      <c r="G79" s="11"/>
      <c r="H79" s="178">
        <f>H80</f>
        <v>8.9</v>
      </c>
      <c r="I79" s="178">
        <f>I80</f>
        <v>8.75</v>
      </c>
      <c r="J79" s="154">
        <f t="shared" si="8"/>
        <v>98.31460674157303</v>
      </c>
    </row>
    <row r="80" spans="1:10" ht="15" x14ac:dyDescent="0.2">
      <c r="A80" s="210"/>
      <c r="B80" s="153" t="s">
        <v>43</v>
      </c>
      <c r="C80" s="13">
        <v>991</v>
      </c>
      <c r="D80" s="11" t="s">
        <v>73</v>
      </c>
      <c r="E80" s="11" t="s">
        <v>65</v>
      </c>
      <c r="F80" s="11" t="s">
        <v>47</v>
      </c>
      <c r="G80" s="11" t="s">
        <v>34</v>
      </c>
      <c r="H80" s="176">
        <v>8.9</v>
      </c>
      <c r="I80" s="176">
        <v>8.75</v>
      </c>
      <c r="J80" s="154">
        <f t="shared" si="8"/>
        <v>98.31460674157303</v>
      </c>
    </row>
    <row r="81" spans="1:10" ht="46.5" customHeight="1" x14ac:dyDescent="0.2">
      <c r="A81" s="210"/>
      <c r="B81" s="169" t="s">
        <v>78</v>
      </c>
      <c r="C81" s="13">
        <v>991</v>
      </c>
      <c r="D81" s="11" t="s">
        <v>73</v>
      </c>
      <c r="E81" s="11" t="s">
        <v>65</v>
      </c>
      <c r="F81" s="11" t="s">
        <v>79</v>
      </c>
      <c r="G81" s="11"/>
      <c r="H81" s="176">
        <f>H82</f>
        <v>20</v>
      </c>
      <c r="I81" s="176">
        <f>I82</f>
        <v>0</v>
      </c>
      <c r="J81" s="154">
        <f t="shared" ref="J81:J82" si="9">I81/H81*100</f>
        <v>0</v>
      </c>
    </row>
    <row r="82" spans="1:10" ht="15" x14ac:dyDescent="0.2">
      <c r="A82" s="210"/>
      <c r="B82" s="153" t="s">
        <v>43</v>
      </c>
      <c r="C82" s="13">
        <v>991</v>
      </c>
      <c r="D82" s="11" t="s">
        <v>73</v>
      </c>
      <c r="E82" s="11" t="s">
        <v>65</v>
      </c>
      <c r="F82" s="11" t="s">
        <v>79</v>
      </c>
      <c r="G82" s="11" t="s">
        <v>34</v>
      </c>
      <c r="H82" s="176">
        <v>20</v>
      </c>
      <c r="I82" s="177">
        <v>0</v>
      </c>
      <c r="J82" s="154">
        <f t="shared" si="9"/>
        <v>0</v>
      </c>
    </row>
    <row r="83" spans="1:10" ht="29.25" customHeight="1" x14ac:dyDescent="0.2">
      <c r="A83" s="210"/>
      <c r="B83" s="153" t="s">
        <v>75</v>
      </c>
      <c r="C83" s="13">
        <v>991</v>
      </c>
      <c r="D83" s="11" t="s">
        <v>73</v>
      </c>
      <c r="E83" s="11" t="s">
        <v>65</v>
      </c>
      <c r="F83" s="11" t="s">
        <v>76</v>
      </c>
      <c r="G83" s="11"/>
      <c r="H83" s="176">
        <f>H84</f>
        <v>0.1</v>
      </c>
      <c r="I83" s="176">
        <f>I84</f>
        <v>0</v>
      </c>
      <c r="J83" s="154">
        <f t="shared" si="8"/>
        <v>0</v>
      </c>
    </row>
    <row r="84" spans="1:10" ht="15" x14ac:dyDescent="0.2">
      <c r="A84" s="210"/>
      <c r="B84" s="153" t="s">
        <v>45</v>
      </c>
      <c r="C84" s="13">
        <v>991</v>
      </c>
      <c r="D84" s="11" t="s">
        <v>73</v>
      </c>
      <c r="E84" s="11" t="s">
        <v>65</v>
      </c>
      <c r="F84" s="11" t="s">
        <v>76</v>
      </c>
      <c r="G84" s="11" t="s">
        <v>46</v>
      </c>
      <c r="H84" s="176">
        <v>0.1</v>
      </c>
      <c r="I84" s="177">
        <v>0</v>
      </c>
      <c r="J84" s="154">
        <f t="shared" si="8"/>
        <v>0</v>
      </c>
    </row>
    <row r="85" spans="1:10" ht="38.25" hidden="1" customHeight="1" x14ac:dyDescent="0.2">
      <c r="A85" s="210"/>
      <c r="B85" s="153" t="s">
        <v>77</v>
      </c>
      <c r="C85" s="13">
        <v>991</v>
      </c>
      <c r="D85" s="11" t="s">
        <v>73</v>
      </c>
      <c r="E85" s="11" t="s">
        <v>65</v>
      </c>
      <c r="F85" s="11" t="s">
        <v>41</v>
      </c>
      <c r="G85" s="11"/>
      <c r="H85" s="176">
        <f>H86</f>
        <v>0</v>
      </c>
      <c r="I85" s="176">
        <f>I86</f>
        <v>0</v>
      </c>
      <c r="J85" s="154" t="e">
        <f t="shared" si="8"/>
        <v>#DIV/0!</v>
      </c>
    </row>
    <row r="86" spans="1:10" ht="15" hidden="1" customHeight="1" x14ac:dyDescent="0.2">
      <c r="A86" s="210"/>
      <c r="B86" s="153" t="s">
        <v>43</v>
      </c>
      <c r="C86" s="13">
        <v>991</v>
      </c>
      <c r="D86" s="11" t="s">
        <v>73</v>
      </c>
      <c r="E86" s="11" t="s">
        <v>65</v>
      </c>
      <c r="F86" s="11" t="s">
        <v>41</v>
      </c>
      <c r="G86" s="11" t="s">
        <v>34</v>
      </c>
      <c r="H86" s="176">
        <v>0</v>
      </c>
      <c r="I86" s="177">
        <v>0</v>
      </c>
      <c r="J86" s="154" t="e">
        <f t="shared" si="8"/>
        <v>#DIV/0!</v>
      </c>
    </row>
    <row r="87" spans="1:10" ht="15" x14ac:dyDescent="0.2">
      <c r="A87" s="210"/>
      <c r="B87" s="173" t="s">
        <v>80</v>
      </c>
      <c r="C87" s="53">
        <v>991</v>
      </c>
      <c r="D87" s="54" t="s">
        <v>81</v>
      </c>
      <c r="E87" s="53"/>
      <c r="F87" s="14"/>
      <c r="G87" s="7"/>
      <c r="H87" s="182">
        <f>H88+H98</f>
        <v>492.92962999999997</v>
      </c>
      <c r="I87" s="182">
        <f>I88+I98</f>
        <v>158.11044999999999</v>
      </c>
      <c r="J87" s="151">
        <f t="shared" si="8"/>
        <v>32.07566361957182</v>
      </c>
    </row>
    <row r="88" spans="1:10" ht="15" x14ac:dyDescent="0.2">
      <c r="A88" s="210"/>
      <c r="B88" s="152" t="s">
        <v>82</v>
      </c>
      <c r="C88" s="158">
        <v>991</v>
      </c>
      <c r="D88" s="5" t="s">
        <v>81</v>
      </c>
      <c r="E88" s="5" t="s">
        <v>13</v>
      </c>
      <c r="F88" s="11"/>
      <c r="G88" s="11"/>
      <c r="H88" s="174">
        <f>H89</f>
        <v>372.40999999999997</v>
      </c>
      <c r="I88" s="174">
        <f>I89</f>
        <v>98.949639999999988</v>
      </c>
      <c r="J88" s="150">
        <f t="shared" si="8"/>
        <v>26.570081361939796</v>
      </c>
    </row>
    <row r="89" spans="1:10" ht="15" x14ac:dyDescent="0.2">
      <c r="A89" s="210"/>
      <c r="B89" s="153" t="s">
        <v>16</v>
      </c>
      <c r="C89" s="11" t="s">
        <v>11</v>
      </c>
      <c r="D89" s="11" t="s">
        <v>81</v>
      </c>
      <c r="E89" s="11" t="s">
        <v>13</v>
      </c>
      <c r="F89" s="11" t="s">
        <v>17</v>
      </c>
      <c r="G89" s="11"/>
      <c r="H89" s="176">
        <f>H90</f>
        <v>372.40999999999997</v>
      </c>
      <c r="I89" s="176">
        <f>I90</f>
        <v>98.949639999999988</v>
      </c>
      <c r="J89" s="154">
        <f t="shared" si="8"/>
        <v>26.570081361939796</v>
      </c>
    </row>
    <row r="90" spans="1:10" ht="15" x14ac:dyDescent="0.2">
      <c r="A90" s="210"/>
      <c r="B90" s="153" t="s">
        <v>18</v>
      </c>
      <c r="C90" s="11" t="s">
        <v>11</v>
      </c>
      <c r="D90" s="11" t="s">
        <v>81</v>
      </c>
      <c r="E90" s="11" t="s">
        <v>13</v>
      </c>
      <c r="F90" s="11" t="s">
        <v>19</v>
      </c>
      <c r="G90" s="11"/>
      <c r="H90" s="176">
        <f>H91+H94+H96</f>
        <v>372.40999999999997</v>
      </c>
      <c r="I90" s="176">
        <f>I91+I94+I96</f>
        <v>98.949639999999988</v>
      </c>
      <c r="J90" s="154">
        <f t="shared" si="8"/>
        <v>26.570081361939796</v>
      </c>
    </row>
    <row r="91" spans="1:10" ht="15.75" customHeight="1" x14ac:dyDescent="0.2">
      <c r="A91" s="210"/>
      <c r="B91" s="153" t="s">
        <v>59</v>
      </c>
      <c r="C91" s="12" t="s">
        <v>11</v>
      </c>
      <c r="D91" s="11" t="s">
        <v>81</v>
      </c>
      <c r="E91" s="11" t="s">
        <v>13</v>
      </c>
      <c r="F91" s="12" t="s">
        <v>60</v>
      </c>
      <c r="G91" s="12"/>
      <c r="H91" s="176">
        <f>H92+H93</f>
        <v>194.41</v>
      </c>
      <c r="I91" s="176">
        <f>I92+I93</f>
        <v>9.8496400000000008</v>
      </c>
      <c r="J91" s="154">
        <f t="shared" si="8"/>
        <v>5.0664266241448495</v>
      </c>
    </row>
    <row r="92" spans="1:10" ht="17.25" customHeight="1" x14ac:dyDescent="0.2">
      <c r="A92" s="210"/>
      <c r="B92" s="153" t="s">
        <v>43</v>
      </c>
      <c r="C92" s="12" t="s">
        <v>11</v>
      </c>
      <c r="D92" s="11" t="s">
        <v>81</v>
      </c>
      <c r="E92" s="11" t="s">
        <v>13</v>
      </c>
      <c r="F92" s="12" t="s">
        <v>60</v>
      </c>
      <c r="G92" s="12" t="s">
        <v>34</v>
      </c>
      <c r="H92" s="176">
        <v>183.46</v>
      </c>
      <c r="I92" s="177">
        <v>7.0617999999999999</v>
      </c>
      <c r="J92" s="154">
        <f t="shared" si="8"/>
        <v>3.8492314400959335</v>
      </c>
    </row>
    <row r="93" spans="1:10" ht="18.75" customHeight="1" x14ac:dyDescent="0.2">
      <c r="A93" s="210"/>
      <c r="B93" s="153" t="s">
        <v>94</v>
      </c>
      <c r="C93" s="12" t="s">
        <v>11</v>
      </c>
      <c r="D93" s="11" t="s">
        <v>81</v>
      </c>
      <c r="E93" s="11" t="s">
        <v>13</v>
      </c>
      <c r="F93" s="12" t="s">
        <v>60</v>
      </c>
      <c r="G93" s="12" t="s">
        <v>93</v>
      </c>
      <c r="H93" s="176">
        <v>10.95</v>
      </c>
      <c r="I93" s="177">
        <v>2.7878400000000001</v>
      </c>
      <c r="J93" s="154">
        <f>I93/H93*100</f>
        <v>25.459726027397263</v>
      </c>
    </row>
    <row r="94" spans="1:10" ht="30" hidden="1" customHeight="1" x14ac:dyDescent="0.2">
      <c r="A94" s="210"/>
      <c r="B94" s="153" t="s">
        <v>255</v>
      </c>
      <c r="C94" s="12" t="s">
        <v>11</v>
      </c>
      <c r="D94" s="11" t="s">
        <v>81</v>
      </c>
      <c r="E94" s="11" t="s">
        <v>13</v>
      </c>
      <c r="F94" s="12" t="s">
        <v>254</v>
      </c>
      <c r="G94" s="12"/>
      <c r="H94" s="176">
        <f>H95</f>
        <v>0</v>
      </c>
      <c r="I94" s="176">
        <f>I95</f>
        <v>0</v>
      </c>
      <c r="J94" s="154" t="e">
        <f t="shared" ref="J94:J97" si="10">I94/H94*100</f>
        <v>#DIV/0!</v>
      </c>
    </row>
    <row r="95" spans="1:10" ht="13.5" hidden="1" customHeight="1" x14ac:dyDescent="0.2">
      <c r="A95" s="210"/>
      <c r="B95" s="153" t="s">
        <v>43</v>
      </c>
      <c r="C95" s="12" t="s">
        <v>11</v>
      </c>
      <c r="D95" s="11" t="s">
        <v>81</v>
      </c>
      <c r="E95" s="11" t="s">
        <v>13</v>
      </c>
      <c r="F95" s="12" t="s">
        <v>254</v>
      </c>
      <c r="G95" s="12" t="s">
        <v>34</v>
      </c>
      <c r="H95" s="176">
        <v>0</v>
      </c>
      <c r="I95" s="177">
        <v>0</v>
      </c>
      <c r="J95" s="154" t="e">
        <f t="shared" si="10"/>
        <v>#DIV/0!</v>
      </c>
    </row>
    <row r="96" spans="1:10" ht="45" customHeight="1" x14ac:dyDescent="0.2">
      <c r="A96" s="210"/>
      <c r="B96" s="156" t="s">
        <v>83</v>
      </c>
      <c r="C96" s="13">
        <v>991</v>
      </c>
      <c r="D96" s="11" t="s">
        <v>81</v>
      </c>
      <c r="E96" s="11" t="s">
        <v>13</v>
      </c>
      <c r="F96" s="11" t="s">
        <v>84</v>
      </c>
      <c r="G96" s="11"/>
      <c r="H96" s="176">
        <f>H97</f>
        <v>178</v>
      </c>
      <c r="I96" s="176">
        <f>I97</f>
        <v>89.1</v>
      </c>
      <c r="J96" s="154">
        <f t="shared" si="10"/>
        <v>50.056179775280896</v>
      </c>
    </row>
    <row r="97" spans="1:10" ht="17.25" customHeight="1" x14ac:dyDescent="0.2">
      <c r="A97" s="210"/>
      <c r="B97" s="153" t="s">
        <v>45</v>
      </c>
      <c r="C97" s="13">
        <v>991</v>
      </c>
      <c r="D97" s="11" t="s">
        <v>81</v>
      </c>
      <c r="E97" s="11" t="s">
        <v>13</v>
      </c>
      <c r="F97" s="11" t="s">
        <v>84</v>
      </c>
      <c r="G97" s="11" t="s">
        <v>46</v>
      </c>
      <c r="H97" s="176">
        <v>178</v>
      </c>
      <c r="I97" s="177">
        <v>89.1</v>
      </c>
      <c r="J97" s="154">
        <f t="shared" si="10"/>
        <v>50.056179775280896</v>
      </c>
    </row>
    <row r="98" spans="1:10" s="6" customFormat="1" ht="17.25" customHeight="1" x14ac:dyDescent="0.2">
      <c r="A98" s="210"/>
      <c r="B98" s="152" t="s">
        <v>86</v>
      </c>
      <c r="C98" s="10" t="s">
        <v>11</v>
      </c>
      <c r="D98" s="5" t="s">
        <v>81</v>
      </c>
      <c r="E98" s="5" t="s">
        <v>30</v>
      </c>
      <c r="F98" s="10"/>
      <c r="G98" s="10"/>
      <c r="H98" s="174">
        <f t="shared" ref="H98:I100" si="11">H99</f>
        <v>120.51963000000001</v>
      </c>
      <c r="I98" s="174">
        <f t="shared" si="11"/>
        <v>59.160809999999998</v>
      </c>
      <c r="J98" s="150">
        <f t="shared" ref="J98:J104" si="12">I98/H98*100</f>
        <v>49.088111206448268</v>
      </c>
    </row>
    <row r="99" spans="1:10" ht="15.75" customHeight="1" x14ac:dyDescent="0.2">
      <c r="A99" s="210"/>
      <c r="B99" s="153" t="s">
        <v>16</v>
      </c>
      <c r="C99" s="12" t="s">
        <v>11</v>
      </c>
      <c r="D99" s="11" t="s">
        <v>81</v>
      </c>
      <c r="E99" s="11" t="s">
        <v>30</v>
      </c>
      <c r="F99" s="12" t="s">
        <v>17</v>
      </c>
      <c r="G99" s="12"/>
      <c r="H99" s="176">
        <f t="shared" si="11"/>
        <v>120.51963000000001</v>
      </c>
      <c r="I99" s="176">
        <f t="shared" si="11"/>
        <v>59.160809999999998</v>
      </c>
      <c r="J99" s="154">
        <f t="shared" si="12"/>
        <v>49.088111206448268</v>
      </c>
    </row>
    <row r="100" spans="1:10" ht="15.75" customHeight="1" x14ac:dyDescent="0.2">
      <c r="A100" s="210"/>
      <c r="B100" s="153" t="s">
        <v>87</v>
      </c>
      <c r="C100" s="12" t="s">
        <v>11</v>
      </c>
      <c r="D100" s="11" t="s">
        <v>81</v>
      </c>
      <c r="E100" s="11" t="s">
        <v>30</v>
      </c>
      <c r="F100" s="12" t="s">
        <v>19</v>
      </c>
      <c r="G100" s="12"/>
      <c r="H100" s="176">
        <f t="shared" si="11"/>
        <v>120.51963000000001</v>
      </c>
      <c r="I100" s="176">
        <f t="shared" si="11"/>
        <v>59.160809999999998</v>
      </c>
      <c r="J100" s="154">
        <f t="shared" si="12"/>
        <v>49.088111206448268</v>
      </c>
    </row>
    <row r="101" spans="1:10" ht="14.25" customHeight="1" x14ac:dyDescent="0.2">
      <c r="A101" s="210"/>
      <c r="B101" s="153" t="s">
        <v>59</v>
      </c>
      <c r="C101" s="11" t="s">
        <v>11</v>
      </c>
      <c r="D101" s="11" t="s">
        <v>81</v>
      </c>
      <c r="E101" s="11" t="s">
        <v>30</v>
      </c>
      <c r="F101" s="11" t="s">
        <v>60</v>
      </c>
      <c r="G101" s="11"/>
      <c r="H101" s="180">
        <f>H102+H103</f>
        <v>120.51963000000001</v>
      </c>
      <c r="I101" s="180">
        <f>I102+I103</f>
        <v>59.160809999999998</v>
      </c>
      <c r="J101" s="154">
        <f t="shared" si="12"/>
        <v>49.088111206448268</v>
      </c>
    </row>
    <row r="102" spans="1:10" ht="15.75" customHeight="1" x14ac:dyDescent="0.2">
      <c r="A102" s="210"/>
      <c r="B102" s="153" t="s">
        <v>61</v>
      </c>
      <c r="C102" s="11" t="s">
        <v>11</v>
      </c>
      <c r="D102" s="11" t="s">
        <v>81</v>
      </c>
      <c r="E102" s="11" t="s">
        <v>30</v>
      </c>
      <c r="F102" s="11" t="s">
        <v>60</v>
      </c>
      <c r="G102" s="11" t="s">
        <v>31</v>
      </c>
      <c r="H102" s="180">
        <v>92.564999999999998</v>
      </c>
      <c r="I102" s="177">
        <v>45.260509999999996</v>
      </c>
      <c r="J102" s="154">
        <f t="shared" si="12"/>
        <v>48.895921784691836</v>
      </c>
    </row>
    <row r="103" spans="1:10" ht="30" customHeight="1" x14ac:dyDescent="0.2">
      <c r="A103" s="211"/>
      <c r="B103" s="153" t="s">
        <v>62</v>
      </c>
      <c r="C103" s="11" t="s">
        <v>11</v>
      </c>
      <c r="D103" s="11" t="s">
        <v>81</v>
      </c>
      <c r="E103" s="11" t="s">
        <v>30</v>
      </c>
      <c r="F103" s="11" t="s">
        <v>60</v>
      </c>
      <c r="G103" s="11" t="s">
        <v>32</v>
      </c>
      <c r="H103" s="180">
        <v>27.954630000000002</v>
      </c>
      <c r="I103" s="177">
        <v>13.9003</v>
      </c>
      <c r="J103" s="154">
        <f t="shared" si="12"/>
        <v>49.724500020211316</v>
      </c>
    </row>
    <row r="104" spans="1:10" ht="22.5" customHeight="1" x14ac:dyDescent="0.25">
      <c r="A104" s="205" t="s">
        <v>88</v>
      </c>
      <c r="B104" s="205"/>
      <c r="C104" s="170"/>
      <c r="D104" s="170"/>
      <c r="E104" s="170"/>
      <c r="F104" s="170"/>
      <c r="G104" s="170"/>
      <c r="H104" s="179">
        <f>H87+H73+H67+H59+H11</f>
        <v>2756.4092099999998</v>
      </c>
      <c r="I104" s="179">
        <f>I87+I73+I67+I59+I11</f>
        <v>1127.4779100000001</v>
      </c>
      <c r="J104" s="150">
        <f t="shared" si="12"/>
        <v>40.90386528638831</v>
      </c>
    </row>
  </sheetData>
  <mergeCells count="14">
    <mergeCell ref="A3:J3"/>
    <mergeCell ref="A5:J6"/>
    <mergeCell ref="A104:B104"/>
    <mergeCell ref="I8:I9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A10:A103"/>
  </mergeCells>
  <pageMargins left="0.98425196850393704" right="0.59055118110236227" top="0.78740157480314965" bottom="0.78740157480314965" header="0.15748031496062992" footer="0.31496062992125984"/>
  <pageSetup paperSize="9" scale="57" fitToHeight="2" orientation="portrait" r:id="rId1"/>
  <headerFooter>
    <oddHeader xml:space="preserve">&amp;C
</oddHeader>
  </headerFooter>
  <rowBreaks count="1" manualBreakCount="1">
    <brk id="66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zoomScaleNormal="100" workbookViewId="0">
      <selection activeCell="D11" sqref="D11"/>
    </sheetView>
  </sheetViews>
  <sheetFormatPr defaultColWidth="9.140625" defaultRowHeight="12.75" x14ac:dyDescent="0.2"/>
  <cols>
    <col min="1" max="1" width="42.85546875" style="43" customWidth="1"/>
    <col min="2" max="2" width="27.42578125" style="43" customWidth="1"/>
    <col min="3" max="3" width="16.5703125" style="43" customWidth="1"/>
    <col min="4" max="4" width="16.85546875" style="43" customWidth="1"/>
    <col min="5" max="5" width="15.140625" style="43" customWidth="1"/>
    <col min="6" max="16384" width="9.140625" style="43"/>
  </cols>
  <sheetData>
    <row r="1" spans="1:5" ht="15.75" x14ac:dyDescent="0.2">
      <c r="A1" s="134"/>
      <c r="B1" s="135"/>
      <c r="C1" s="135"/>
      <c r="D1" s="135"/>
      <c r="E1" s="135" t="s">
        <v>232</v>
      </c>
    </row>
    <row r="2" spans="1:5" ht="15.75" x14ac:dyDescent="0.2">
      <c r="A2" s="134"/>
      <c r="B2" s="135"/>
      <c r="C2" s="135"/>
      <c r="D2" s="135"/>
      <c r="E2" s="135" t="str">
        <f>'Прил 1'!E2</f>
        <v xml:space="preserve">к Постановлению № 15 от 17 июля 2025 г. </v>
      </c>
    </row>
    <row r="3" spans="1:5" ht="38.450000000000003" customHeight="1" x14ac:dyDescent="0.2">
      <c r="A3" s="214" t="str">
        <f>'Прил 1'!A3:F3</f>
        <v xml:space="preserve">"Об утверждении отчета об исполнении бюджета муниципального 
образования сельское поселение «Ойбонтовское» за II квартал 2025 год" 
</v>
      </c>
      <c r="B3" s="214"/>
      <c r="C3" s="214"/>
      <c r="D3" s="214"/>
      <c r="E3" s="214"/>
    </row>
    <row r="4" spans="1:5" ht="26.25" customHeight="1" x14ac:dyDescent="0.2">
      <c r="A4" s="45"/>
      <c r="B4" s="45"/>
      <c r="C4" s="45"/>
      <c r="D4" s="45"/>
      <c r="E4" s="45"/>
    </row>
    <row r="5" spans="1:5" ht="18" customHeight="1" x14ac:dyDescent="0.2">
      <c r="A5" s="215" t="s">
        <v>258</v>
      </c>
      <c r="B5" s="215"/>
      <c r="C5" s="215"/>
      <c r="D5" s="215"/>
      <c r="E5" s="215"/>
    </row>
    <row r="6" spans="1:5" ht="15" customHeight="1" x14ac:dyDescent="0.2">
      <c r="A6" s="212"/>
      <c r="B6" s="212"/>
      <c r="C6" s="212"/>
      <c r="D6" s="212"/>
      <c r="E6" s="212"/>
    </row>
    <row r="7" spans="1:5" ht="12.75" customHeight="1" x14ac:dyDescent="0.2">
      <c r="A7" s="212"/>
      <c r="B7" s="212"/>
      <c r="C7" s="212"/>
      <c r="D7" s="45"/>
      <c r="E7" s="46" t="s">
        <v>173</v>
      </c>
    </row>
    <row r="8" spans="1:5" ht="74.25" customHeight="1" x14ac:dyDescent="0.2">
      <c r="A8" s="136" t="s">
        <v>231</v>
      </c>
      <c r="B8" s="137" t="s">
        <v>233</v>
      </c>
      <c r="C8" s="137" t="s">
        <v>217</v>
      </c>
      <c r="D8" s="137" t="s">
        <v>268</v>
      </c>
      <c r="E8" s="137" t="s">
        <v>216</v>
      </c>
    </row>
    <row r="9" spans="1:5" ht="15.75" x14ac:dyDescent="0.25">
      <c r="A9" s="138" t="s">
        <v>230</v>
      </c>
      <c r="B9" s="139" t="s">
        <v>240</v>
      </c>
      <c r="C9" s="183">
        <f>C11+C12</f>
        <v>145.50920999999971</v>
      </c>
      <c r="D9" s="183">
        <f>D11+D12</f>
        <v>-229.79508999999985</v>
      </c>
      <c r="E9" s="140"/>
    </row>
    <row r="10" spans="1:5" ht="27.75" customHeight="1" x14ac:dyDescent="0.2">
      <c r="A10" s="141" t="s">
        <v>229</v>
      </c>
      <c r="B10" s="142" t="s">
        <v>241</v>
      </c>
      <c r="C10" s="184">
        <f>C11</f>
        <v>-2610.9</v>
      </c>
      <c r="D10" s="184">
        <v>-1551.0855799999999</v>
      </c>
      <c r="E10" s="143">
        <f>D10/C10*100</f>
        <v>59.408080738442678</v>
      </c>
    </row>
    <row r="11" spans="1:5" ht="45.75" customHeight="1" x14ac:dyDescent="0.2">
      <c r="A11" s="144" t="s">
        <v>228</v>
      </c>
      <c r="B11" s="142" t="s">
        <v>242</v>
      </c>
      <c r="C11" s="184">
        <v>-2610.9</v>
      </c>
      <c r="D11" s="184">
        <v>-1357.2729999999999</v>
      </c>
      <c r="E11" s="143">
        <f>D11/C11*100</f>
        <v>51.984871117239265</v>
      </c>
    </row>
    <row r="12" spans="1:5" ht="15.75" x14ac:dyDescent="0.2">
      <c r="A12" s="141" t="s">
        <v>227</v>
      </c>
      <c r="B12" s="142" t="s">
        <v>243</v>
      </c>
      <c r="C12" s="184">
        <v>2756.4092099999998</v>
      </c>
      <c r="D12" s="184">
        <v>1127.4779100000001</v>
      </c>
      <c r="E12" s="143">
        <f>D12/C12*100</f>
        <v>40.90386528638831</v>
      </c>
    </row>
    <row r="13" spans="1:5" ht="45.75" customHeight="1" x14ac:dyDescent="0.2">
      <c r="A13" s="141" t="s">
        <v>226</v>
      </c>
      <c r="B13" s="142" t="s">
        <v>244</v>
      </c>
      <c r="C13" s="184">
        <f>C12</f>
        <v>2756.4092099999998</v>
      </c>
      <c r="D13" s="184">
        <f>D12</f>
        <v>1127.4779100000001</v>
      </c>
      <c r="E13" s="143">
        <f>D13/C13*100</f>
        <v>40.90386528638831</v>
      </c>
    </row>
    <row r="14" spans="1:5" ht="18" customHeight="1" x14ac:dyDescent="0.2">
      <c r="A14" s="216" t="s">
        <v>225</v>
      </c>
      <c r="B14" s="217"/>
      <c r="C14" s="183">
        <f>C13+C10</f>
        <v>145.50920999999971</v>
      </c>
      <c r="D14" s="183">
        <f>D12+D11</f>
        <v>-229.79508999999985</v>
      </c>
      <c r="E14" s="145"/>
    </row>
    <row r="15" spans="1:5" x14ac:dyDescent="0.2">
      <c r="A15" s="45"/>
      <c r="B15" s="45"/>
      <c r="C15" s="45"/>
      <c r="D15" s="45"/>
      <c r="E15" s="45"/>
    </row>
    <row r="16" spans="1:5" x14ac:dyDescent="0.2">
      <c r="A16" s="44"/>
      <c r="B16" s="44"/>
      <c r="C16" s="44"/>
    </row>
    <row r="17" spans="1:3" ht="25.5" customHeight="1" x14ac:dyDescent="0.2">
      <c r="A17" s="213"/>
      <c r="B17" s="213"/>
      <c r="C17" s="213"/>
    </row>
  </sheetData>
  <mergeCells count="6">
    <mergeCell ref="A7:C7"/>
    <mergeCell ref="A17:C17"/>
    <mergeCell ref="A6:E6"/>
    <mergeCell ref="A3:E3"/>
    <mergeCell ref="A5:E5"/>
    <mergeCell ref="A14:B14"/>
  </mergeCells>
  <pageMargins left="0.98425196850393704" right="0.59055118110236227" top="0.98425196850393704" bottom="0.98425196850393704" header="0.51181102362204722" footer="0.51181102362204722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'Прил 4'!Заголовки_для_печати</vt:lpstr>
      <vt:lpstr>'Прил 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Хохряков Никита</cp:lastModifiedBy>
  <cp:lastPrinted>2025-05-23T03:00:09Z</cp:lastPrinted>
  <dcterms:created xsi:type="dcterms:W3CDTF">2020-07-31T06:24:27Z</dcterms:created>
  <dcterms:modified xsi:type="dcterms:W3CDTF">2025-07-17T06:44:29Z</dcterms:modified>
</cp:coreProperties>
</file>